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checkCompatibility="1" autoCompressPictures="0"/>
  <bookViews>
    <workbookView xWindow="0" yWindow="0" windowWidth="25600" windowHeight="15460" tabRatio="500"/>
  </bookViews>
  <sheets>
    <sheet name="Sheet1" sheetId="1" r:id="rId1"/>
    <sheet name="Sheet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M23" i="1" l="1"/>
  <c r="BM24" i="1"/>
  <c r="BM25" i="1"/>
  <c r="BM26" i="1"/>
  <c r="BM27" i="1"/>
  <c r="BM28" i="1"/>
  <c r="BM29" i="1"/>
  <c r="BN29" i="1"/>
  <c r="BO29" i="1"/>
  <c r="BP29" i="1"/>
  <c r="BP39" i="1"/>
  <c r="BP40" i="1"/>
  <c r="BP30" i="1"/>
  <c r="BP31" i="1"/>
  <c r="BP32" i="1"/>
  <c r="BP33" i="1"/>
  <c r="BP34" i="1"/>
  <c r="BP35" i="1"/>
  <c r="BP36" i="1"/>
  <c r="BP37" i="1"/>
  <c r="BO30" i="1"/>
  <c r="BO31" i="1"/>
  <c r="BO32" i="1"/>
  <c r="BO33" i="1"/>
  <c r="BO34" i="1"/>
  <c r="BO35" i="1"/>
  <c r="BO36" i="1"/>
  <c r="BO37" i="1"/>
  <c r="BN30" i="1"/>
  <c r="BN31" i="1"/>
  <c r="BN32" i="1"/>
  <c r="BN33" i="1"/>
  <c r="BN34" i="1"/>
  <c r="BN35" i="1"/>
  <c r="BN36" i="1"/>
  <c r="BN37" i="1"/>
  <c r="BF39" i="1"/>
  <c r="BF40" i="1"/>
  <c r="Y23" i="1"/>
  <c r="Y24" i="1"/>
  <c r="Y25" i="1"/>
  <c r="Y26" i="1"/>
  <c r="Y27" i="1"/>
  <c r="Y28" i="1"/>
  <c r="Z28" i="1"/>
  <c r="AB39" i="1"/>
  <c r="Z29" i="1"/>
  <c r="Z30" i="1"/>
  <c r="Z31" i="1"/>
  <c r="Z32" i="1"/>
  <c r="Z33" i="1"/>
  <c r="Z34" i="1"/>
  <c r="Z35" i="1"/>
  <c r="Z36" i="1"/>
  <c r="Z37" i="1"/>
  <c r="AI23" i="1"/>
  <c r="AI24" i="1"/>
  <c r="AI25" i="1"/>
  <c r="AI26" i="1"/>
  <c r="AI27" i="1"/>
  <c r="AI28" i="1"/>
  <c r="AJ28" i="1"/>
  <c r="AL39" i="1"/>
  <c r="AJ29" i="1"/>
  <c r="AJ30" i="1"/>
  <c r="AK28" i="1"/>
  <c r="AL40" i="1"/>
  <c r="AK29" i="1"/>
  <c r="AK30" i="1"/>
  <c r="AL28" i="1"/>
  <c r="AL29" i="1"/>
  <c r="AL30" i="1"/>
  <c r="AJ31" i="1"/>
  <c r="AK31" i="1"/>
  <c r="AL31" i="1"/>
  <c r="AJ32" i="1"/>
  <c r="AK32" i="1"/>
  <c r="AL32" i="1"/>
  <c r="AJ33" i="1"/>
  <c r="AK33" i="1"/>
  <c r="AL33" i="1"/>
  <c r="AJ34" i="1"/>
  <c r="AK34" i="1"/>
  <c r="AL34" i="1"/>
  <c r="AJ35" i="1"/>
  <c r="AK35" i="1"/>
  <c r="AL35" i="1"/>
  <c r="AJ36" i="1"/>
  <c r="AK36" i="1"/>
  <c r="AL36" i="1"/>
  <c r="AJ37" i="1"/>
  <c r="AK37" i="1"/>
  <c r="AL37" i="1"/>
  <c r="O23" i="1"/>
  <c r="O24" i="1"/>
  <c r="O25" i="1"/>
  <c r="O26" i="1"/>
  <c r="O27" i="1"/>
  <c r="O28" i="1"/>
  <c r="BC23" i="1"/>
  <c r="BC24" i="1"/>
  <c r="BC25" i="1"/>
  <c r="BC26" i="1"/>
  <c r="BC27" i="1"/>
  <c r="BC28" i="1"/>
  <c r="BD28" i="1"/>
  <c r="BE28" i="1"/>
  <c r="BF28" i="1"/>
  <c r="BF29" i="1"/>
  <c r="BF30" i="1"/>
  <c r="BF31" i="1"/>
  <c r="BF32" i="1"/>
  <c r="BF33" i="1"/>
  <c r="BF34" i="1"/>
  <c r="BF35" i="1"/>
  <c r="BF36" i="1"/>
  <c r="BF37" i="1"/>
  <c r="BD29" i="1"/>
  <c r="BD30" i="1"/>
  <c r="BD31" i="1"/>
  <c r="BD32" i="1"/>
  <c r="BD33" i="1"/>
  <c r="BD34" i="1"/>
  <c r="BD35" i="1"/>
  <c r="BD36" i="1"/>
  <c r="BD37" i="1"/>
  <c r="BE29" i="1"/>
  <c r="BE30" i="1"/>
  <c r="BE31" i="1"/>
  <c r="BE32" i="1"/>
  <c r="BE33" i="1"/>
  <c r="BE34" i="1"/>
  <c r="BE35" i="1"/>
  <c r="BE36" i="1"/>
  <c r="BE37" i="1"/>
</calcChain>
</file>

<file path=xl/sharedStrings.xml><?xml version="1.0" encoding="utf-8"?>
<sst xmlns="http://schemas.openxmlformats.org/spreadsheetml/2006/main" count="79" uniqueCount="20">
  <si>
    <t>Iteration</t>
  </si>
  <si>
    <t>Story Points Completed</t>
  </si>
  <si>
    <t>Historical</t>
  </si>
  <si>
    <t>Forecast</t>
  </si>
  <si>
    <t>Total Completed</t>
  </si>
  <si>
    <t>Forecast Completed</t>
  </si>
  <si>
    <t>Forecast High</t>
  </si>
  <si>
    <t>Forecast Low</t>
  </si>
  <si>
    <t>Average Points Completed Last 3 Sprints:</t>
  </si>
  <si>
    <t>Standard Deviation Points  Last 3 Sprints</t>
  </si>
  <si>
    <t>MVP</t>
  </si>
  <si>
    <t>(Today) 6</t>
  </si>
  <si>
    <t xml:space="preserve">Add a forecast </t>
  </si>
  <si>
    <t>Sum velocity over time and plot</t>
  </si>
  <si>
    <t>Velocity over time</t>
  </si>
  <si>
    <t>Add forecast highs and lows</t>
  </si>
  <si>
    <t>Evalute for fixed time, variable scope</t>
  </si>
  <si>
    <t>Evaluate for fixed scope, variable time (MVP)</t>
  </si>
  <si>
    <t>Today (7)</t>
  </si>
  <si>
    <t>Update for Sprint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</si>
</sst>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sz val="8"/>
      <color theme="1"/>
      <name val="Calibri"/>
      <scheme val="minor"/>
    </font>
    <font>
      <b/>
      <sz val="8"/>
      <color theme="1"/>
      <name val="Calibri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8"/>
      <color theme="0" tint="-0.249977111117893"/>
      <name val="Calibri"/>
      <scheme val="minor"/>
    </font>
    <font>
      <sz val="12"/>
      <color theme="0" tint="-0.249977111117893"/>
      <name val="Calibri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9" borderId="1" xfId="0" applyFont="1" applyFill="1" applyBorder="1" applyAlignment="1">
      <alignment wrapText="1"/>
    </xf>
    <xf numFmtId="0" fontId="0" fillId="9" borderId="1" xfId="0" applyFill="1" applyBorder="1" applyAlignment="1">
      <alignment horizontal="center"/>
    </xf>
    <xf numFmtId="1" fontId="0" fillId="9" borderId="1" xfId="0" applyNumberFormat="1" applyFill="1" applyBorder="1" applyAlignment="1">
      <alignment horizontal="center"/>
    </xf>
    <xf numFmtId="2" fontId="0" fillId="9" borderId="1" xfId="0" applyNumberFormat="1" applyFill="1" applyBorder="1" applyAlignment="1">
      <alignment horizontal="center" vertical="center"/>
    </xf>
    <xf numFmtId="0" fontId="0" fillId="9" borderId="0" xfId="0" applyFill="1"/>
    <xf numFmtId="0" fontId="2" fillId="9" borderId="1" xfId="0" applyFont="1" applyFill="1" applyBorder="1" applyAlignment="1">
      <alignment horizontal="center" vertical="center" wrapText="1"/>
    </xf>
    <xf numFmtId="1" fontId="0" fillId="9" borderId="1" xfId="0" applyNumberForma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/>
    </xf>
    <xf numFmtId="0" fontId="0" fillId="0" borderId="0" xfId="0" applyBorder="1"/>
    <xf numFmtId="0" fontId="6" fillId="9" borderId="2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textRotation="90"/>
    </xf>
    <xf numFmtId="0" fontId="0" fillId="2" borderId="6" xfId="0" applyFill="1" applyBorder="1" applyAlignment="1">
      <alignment horizontal="center" vertical="center" textRotation="90"/>
    </xf>
    <xf numFmtId="0" fontId="0" fillId="2" borderId="7" xfId="0" applyFill="1" applyBorder="1" applyAlignment="1">
      <alignment horizontal="center" vertical="center" textRotation="90"/>
    </xf>
    <xf numFmtId="0" fontId="0" fillId="4" borderId="5" xfId="0" applyFill="1" applyBorder="1" applyAlignment="1">
      <alignment horizontal="center" vertical="center" textRotation="90"/>
    </xf>
    <xf numFmtId="0" fontId="0" fillId="4" borderId="6" xfId="0" applyFill="1" applyBorder="1" applyAlignment="1">
      <alignment horizontal="center" vertical="center" textRotation="90"/>
    </xf>
    <xf numFmtId="0" fontId="0" fillId="4" borderId="7" xfId="0" applyFill="1" applyBorder="1" applyAlignment="1">
      <alignment horizontal="center" vertical="center" textRotation="90"/>
    </xf>
    <xf numFmtId="0" fontId="7" fillId="9" borderId="5" xfId="0" applyFont="1" applyFill="1" applyBorder="1" applyAlignment="1">
      <alignment horizontal="center" vertical="center" textRotation="90"/>
    </xf>
    <xf numFmtId="0" fontId="7" fillId="9" borderId="6" xfId="0" applyFont="1" applyFill="1" applyBorder="1" applyAlignment="1">
      <alignment horizontal="center" vertical="center" textRotation="90"/>
    </xf>
    <xf numFmtId="0" fontId="7" fillId="9" borderId="7" xfId="0" applyFont="1" applyFill="1" applyBorder="1" applyAlignment="1">
      <alignment horizontal="center" vertical="center" textRotation="90"/>
    </xf>
    <xf numFmtId="0" fontId="2" fillId="10" borderId="2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1" fontId="0" fillId="10" borderId="1" xfId="0" applyNumberForma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2" fontId="0" fillId="11" borderId="1" xfId="0" applyNumberFormat="1" applyFill="1" applyBorder="1" applyAlignment="1">
      <alignment horizontal="center" vertical="center"/>
    </xf>
    <xf numFmtId="0" fontId="9" fillId="9" borderId="0" xfId="0" applyFont="1" applyFill="1" applyBorder="1" applyAlignment="1">
      <alignment horizontal="center" vertical="center"/>
    </xf>
    <xf numFmtId="0" fontId="8" fillId="9" borderId="0" xfId="0" applyFont="1" applyFill="1" applyBorder="1" applyAlignment="1">
      <alignment horizontal="center" vertical="center"/>
    </xf>
    <xf numFmtId="0" fontId="0" fillId="9" borderId="0" xfId="0" applyFill="1" applyBorder="1"/>
  </cellXfs>
  <cellStyles count="9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Release Burn-Up</a:t>
            </a:r>
            <a:r>
              <a:rPr lang="en-US" baseline="0"/>
              <a:t> Chart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Sheet1!$AI$22</c:f>
              <c:strCache>
                <c:ptCount val="1"/>
                <c:pt idx="0">
                  <c:v>Total Completed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Sheet1!$AG$23:$AG$37</c:f>
              <c:str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(Today) 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strCache>
            </c:strRef>
          </c:cat>
          <c:val>
            <c:numRef>
              <c:f>Sheet1!$AI$23:$AI$37</c:f>
              <c:numCache>
                <c:formatCode>General</c:formatCode>
                <c:ptCount val="15"/>
                <c:pt idx="0">
                  <c:v>9.0</c:v>
                </c:pt>
                <c:pt idx="1">
                  <c:v>27.0</c:v>
                </c:pt>
                <c:pt idx="2">
                  <c:v>52.0</c:v>
                </c:pt>
                <c:pt idx="3">
                  <c:v>67.0</c:v>
                </c:pt>
                <c:pt idx="4">
                  <c:v>97.0</c:v>
                </c:pt>
                <c:pt idx="5">
                  <c:v>118.0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Sheet1!$AJ$22</c:f>
              <c:strCache>
                <c:ptCount val="1"/>
                <c:pt idx="0">
                  <c:v>Forecast Completed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Sheet1!$AG$23:$AG$37</c:f>
              <c:str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(Today) 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strCache>
            </c:strRef>
          </c:cat>
          <c:val>
            <c:numRef>
              <c:f>Sheet1!$AJ$23:$AJ$37</c:f>
              <c:numCache>
                <c:formatCode>General</c:formatCode>
                <c:ptCount val="15"/>
                <c:pt idx="5">
                  <c:v>118.0</c:v>
                </c:pt>
                <c:pt idx="6" formatCode="0">
                  <c:v>140.0</c:v>
                </c:pt>
                <c:pt idx="7" formatCode="0">
                  <c:v>162.0</c:v>
                </c:pt>
                <c:pt idx="8" formatCode="0">
                  <c:v>184.0</c:v>
                </c:pt>
                <c:pt idx="9" formatCode="0">
                  <c:v>206.0</c:v>
                </c:pt>
                <c:pt idx="10" formatCode="0">
                  <c:v>228.0</c:v>
                </c:pt>
                <c:pt idx="11" formatCode="0">
                  <c:v>250.0</c:v>
                </c:pt>
                <c:pt idx="12" formatCode="0">
                  <c:v>272.0</c:v>
                </c:pt>
                <c:pt idx="13" formatCode="0">
                  <c:v>294.0</c:v>
                </c:pt>
                <c:pt idx="14" formatCode="0">
                  <c:v>316.0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Sheet1!$AK$22</c:f>
              <c:strCache>
                <c:ptCount val="1"/>
                <c:pt idx="0">
                  <c:v>Forecast High</c:v>
                </c:pt>
              </c:strCache>
            </c:strRef>
          </c:tx>
          <c:spPr>
            <a:ln w="25400">
              <a:solidFill>
                <a:schemeClr val="accent2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Sheet1!$AG$23:$AG$37</c:f>
              <c:str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(Today) 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strCache>
            </c:strRef>
          </c:cat>
          <c:val>
            <c:numRef>
              <c:f>Sheet1!$AK$23:$AK$37</c:f>
              <c:numCache>
                <c:formatCode>General</c:formatCode>
                <c:ptCount val="15"/>
                <c:pt idx="5">
                  <c:v>118.0</c:v>
                </c:pt>
                <c:pt idx="6" formatCode="0">
                  <c:v>147.5498344352708</c:v>
                </c:pt>
                <c:pt idx="7" formatCode="0">
                  <c:v>177.0996688705415</c:v>
                </c:pt>
                <c:pt idx="8" formatCode="0">
                  <c:v>206.6495033058123</c:v>
                </c:pt>
                <c:pt idx="9" formatCode="0">
                  <c:v>236.199337741083</c:v>
                </c:pt>
                <c:pt idx="10" formatCode="0">
                  <c:v>265.7491721763537</c:v>
                </c:pt>
                <c:pt idx="11" formatCode="0">
                  <c:v>295.2990066116245</c:v>
                </c:pt>
                <c:pt idx="12" formatCode="0">
                  <c:v>324.8488410468952</c:v>
                </c:pt>
                <c:pt idx="13" formatCode="0">
                  <c:v>354.3986754821659</c:v>
                </c:pt>
                <c:pt idx="14" formatCode="0">
                  <c:v>383.9485099174366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Sheet1!$AL$22</c:f>
              <c:strCache>
                <c:ptCount val="1"/>
                <c:pt idx="0">
                  <c:v>Forecast Low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ysDash"/>
            </a:ln>
          </c:spPr>
          <c:marker>
            <c:symbol val="none"/>
          </c:marker>
          <c:cat>
            <c:strRef>
              <c:f>Sheet1!$AG$23:$AG$37</c:f>
              <c:str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(Today) 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strCache>
            </c:strRef>
          </c:cat>
          <c:val>
            <c:numRef>
              <c:f>Sheet1!$AL$23:$AL$37</c:f>
              <c:numCache>
                <c:formatCode>General</c:formatCode>
                <c:ptCount val="15"/>
                <c:pt idx="5">
                  <c:v>118.0</c:v>
                </c:pt>
                <c:pt idx="6" formatCode="0">
                  <c:v>132.4501655647292</c:v>
                </c:pt>
                <c:pt idx="7" formatCode="0">
                  <c:v>146.9003311294585</c:v>
                </c:pt>
                <c:pt idx="8" formatCode="0">
                  <c:v>161.3504966941877</c:v>
                </c:pt>
                <c:pt idx="9" formatCode="0">
                  <c:v>175.800662258917</c:v>
                </c:pt>
                <c:pt idx="10" formatCode="0">
                  <c:v>190.2508278236462</c:v>
                </c:pt>
                <c:pt idx="11" formatCode="0">
                  <c:v>204.7009933883755</c:v>
                </c:pt>
                <c:pt idx="12" formatCode="0">
                  <c:v>219.1511589531047</c:v>
                </c:pt>
                <c:pt idx="13" formatCode="0">
                  <c:v>233.601324517834</c:v>
                </c:pt>
                <c:pt idx="14" formatCode="0">
                  <c:v>248.0514900825632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875048"/>
        <c:axId val="2116868472"/>
      </c:lineChart>
      <c:catAx>
        <c:axId val="2124875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Iteration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16868472"/>
        <c:crosses val="autoZero"/>
        <c:auto val="1"/>
        <c:lblAlgn val="ctr"/>
        <c:lblOffset val="100"/>
        <c:noMultiLvlLbl val="0"/>
      </c:catAx>
      <c:valAx>
        <c:axId val="2116868472"/>
        <c:scaling>
          <c:orientation val="minMax"/>
          <c:max val="40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Story Points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248750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Release Burn-Up</a:t>
            </a:r>
            <a:r>
              <a:rPr lang="en-US" baseline="0"/>
              <a:t> Chart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Sheet1!$BC$22</c:f>
              <c:strCache>
                <c:ptCount val="1"/>
                <c:pt idx="0">
                  <c:v>Total Completed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Sheet1!$BA$23:$BA$37</c:f>
              <c:str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(Today) 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strCache>
            </c:strRef>
          </c:cat>
          <c:val>
            <c:numRef>
              <c:f>Sheet1!$BC$23:$BC$37</c:f>
              <c:numCache>
                <c:formatCode>General</c:formatCode>
                <c:ptCount val="15"/>
                <c:pt idx="0">
                  <c:v>9.0</c:v>
                </c:pt>
                <c:pt idx="1">
                  <c:v>27.0</c:v>
                </c:pt>
                <c:pt idx="2">
                  <c:v>52.0</c:v>
                </c:pt>
                <c:pt idx="3">
                  <c:v>67.0</c:v>
                </c:pt>
                <c:pt idx="4">
                  <c:v>97.0</c:v>
                </c:pt>
                <c:pt idx="5">
                  <c:v>118.0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Sheet1!$BD$22</c:f>
              <c:strCache>
                <c:ptCount val="1"/>
                <c:pt idx="0">
                  <c:v>Forecast Completed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Sheet1!$BA$23:$BA$37</c:f>
              <c:str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(Today) 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strCache>
            </c:strRef>
          </c:cat>
          <c:val>
            <c:numRef>
              <c:f>Sheet1!$BD$23:$BD$37</c:f>
              <c:numCache>
                <c:formatCode>General</c:formatCode>
                <c:ptCount val="15"/>
                <c:pt idx="5">
                  <c:v>118.0</c:v>
                </c:pt>
                <c:pt idx="6" formatCode="0">
                  <c:v>140.0</c:v>
                </c:pt>
                <c:pt idx="7" formatCode="0">
                  <c:v>162.0</c:v>
                </c:pt>
                <c:pt idx="8" formatCode="0">
                  <c:v>184.0</c:v>
                </c:pt>
                <c:pt idx="9" formatCode="0">
                  <c:v>206.0</c:v>
                </c:pt>
                <c:pt idx="10" formatCode="0">
                  <c:v>228.0</c:v>
                </c:pt>
                <c:pt idx="11" formatCode="0">
                  <c:v>250.0</c:v>
                </c:pt>
                <c:pt idx="12" formatCode="0">
                  <c:v>272.0</c:v>
                </c:pt>
                <c:pt idx="13" formatCode="0">
                  <c:v>294.0</c:v>
                </c:pt>
                <c:pt idx="14" formatCode="0">
                  <c:v>316.0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Sheet1!$BE$22</c:f>
              <c:strCache>
                <c:ptCount val="1"/>
                <c:pt idx="0">
                  <c:v>Forecast High</c:v>
                </c:pt>
              </c:strCache>
            </c:strRef>
          </c:tx>
          <c:spPr>
            <a:ln w="25400">
              <a:solidFill>
                <a:schemeClr val="accent2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Sheet1!$BA$23:$BA$37</c:f>
              <c:str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(Today) 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strCache>
            </c:strRef>
          </c:cat>
          <c:val>
            <c:numRef>
              <c:f>Sheet1!$BE$23:$BE$37</c:f>
              <c:numCache>
                <c:formatCode>General</c:formatCode>
                <c:ptCount val="15"/>
                <c:pt idx="5">
                  <c:v>118.0</c:v>
                </c:pt>
                <c:pt idx="6" formatCode="0">
                  <c:v>147.5498344352708</c:v>
                </c:pt>
                <c:pt idx="7" formatCode="0">
                  <c:v>177.0996688705415</c:v>
                </c:pt>
                <c:pt idx="8" formatCode="0">
                  <c:v>206.6495033058123</c:v>
                </c:pt>
                <c:pt idx="9" formatCode="0">
                  <c:v>236.199337741083</c:v>
                </c:pt>
                <c:pt idx="10" formatCode="0">
                  <c:v>265.7491721763537</c:v>
                </c:pt>
                <c:pt idx="11" formatCode="0">
                  <c:v>295.2990066116245</c:v>
                </c:pt>
                <c:pt idx="12" formatCode="0">
                  <c:v>324.8488410468952</c:v>
                </c:pt>
                <c:pt idx="13" formatCode="0">
                  <c:v>354.3986754821659</c:v>
                </c:pt>
                <c:pt idx="14" formatCode="0">
                  <c:v>383.9485099174366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Sheet1!$BF$22</c:f>
              <c:strCache>
                <c:ptCount val="1"/>
                <c:pt idx="0">
                  <c:v>Forecast Low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ysDash"/>
            </a:ln>
          </c:spPr>
          <c:marker>
            <c:symbol val="none"/>
          </c:marker>
          <c:cat>
            <c:strRef>
              <c:f>Sheet1!$BA$23:$BA$37</c:f>
              <c:str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(Today) 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strCache>
            </c:strRef>
          </c:cat>
          <c:val>
            <c:numRef>
              <c:f>Sheet1!$BF$23:$BF$37</c:f>
              <c:numCache>
                <c:formatCode>General</c:formatCode>
                <c:ptCount val="15"/>
                <c:pt idx="5">
                  <c:v>118.0</c:v>
                </c:pt>
                <c:pt idx="6" formatCode="0">
                  <c:v>132.4501655647292</c:v>
                </c:pt>
                <c:pt idx="7" formatCode="0">
                  <c:v>146.9003311294585</c:v>
                </c:pt>
                <c:pt idx="8" formatCode="0">
                  <c:v>161.3504966941877</c:v>
                </c:pt>
                <c:pt idx="9" formatCode="0">
                  <c:v>175.800662258917</c:v>
                </c:pt>
                <c:pt idx="10" formatCode="0">
                  <c:v>190.2508278236462</c:v>
                </c:pt>
                <c:pt idx="11" formatCode="0">
                  <c:v>204.7009933883755</c:v>
                </c:pt>
                <c:pt idx="12" formatCode="0">
                  <c:v>219.1511589531047</c:v>
                </c:pt>
                <c:pt idx="13" formatCode="0">
                  <c:v>233.601324517834</c:v>
                </c:pt>
                <c:pt idx="14" formatCode="0">
                  <c:v>248.0514900825632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Sheet1!$BG$22</c:f>
              <c:strCache>
                <c:ptCount val="1"/>
                <c:pt idx="0">
                  <c:v>MVP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Sheet1!$BA$23:$BA$37</c:f>
              <c:str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(Today) 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strCache>
            </c:strRef>
          </c:cat>
          <c:val>
            <c:numRef>
              <c:f>Sheet1!$BG$23:$BG$37</c:f>
              <c:numCache>
                <c:formatCode>General</c:formatCode>
                <c:ptCount val="15"/>
                <c:pt idx="0">
                  <c:v>250.0</c:v>
                </c:pt>
                <c:pt idx="1">
                  <c:v>250.0</c:v>
                </c:pt>
                <c:pt idx="2">
                  <c:v>300.0</c:v>
                </c:pt>
                <c:pt idx="3">
                  <c:v>300.0</c:v>
                </c:pt>
                <c:pt idx="4">
                  <c:v>225.0</c:v>
                </c:pt>
                <c:pt idx="5">
                  <c:v>225.0</c:v>
                </c:pt>
                <c:pt idx="6">
                  <c:v>225.0</c:v>
                </c:pt>
                <c:pt idx="7">
                  <c:v>225.0</c:v>
                </c:pt>
                <c:pt idx="8">
                  <c:v>225.0</c:v>
                </c:pt>
                <c:pt idx="9">
                  <c:v>225.0</c:v>
                </c:pt>
                <c:pt idx="10">
                  <c:v>225.0</c:v>
                </c:pt>
                <c:pt idx="11">
                  <c:v>225.0</c:v>
                </c:pt>
                <c:pt idx="12">
                  <c:v>225.0</c:v>
                </c:pt>
                <c:pt idx="13">
                  <c:v>225.0</c:v>
                </c:pt>
                <c:pt idx="14">
                  <c:v>225.0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0042552"/>
        <c:axId val="2121442824"/>
      </c:lineChart>
      <c:catAx>
        <c:axId val="2120042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Iteration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21442824"/>
        <c:crosses val="autoZero"/>
        <c:auto val="1"/>
        <c:lblAlgn val="ctr"/>
        <c:lblOffset val="100"/>
        <c:noMultiLvlLbl val="0"/>
      </c:catAx>
      <c:valAx>
        <c:axId val="2121442824"/>
        <c:scaling>
          <c:orientation val="minMax"/>
          <c:max val="40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Story Points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200425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Release Burn-Up</a:t>
            </a:r>
            <a:r>
              <a:rPr lang="en-US" baseline="0"/>
              <a:t> Chart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Sheet1!$AI$22</c:f>
              <c:strCache>
                <c:ptCount val="1"/>
                <c:pt idx="0">
                  <c:v>Total Completed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Sheet1!$AG$23:$AG$37</c:f>
              <c:str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(Today) 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strCache>
            </c:strRef>
          </c:cat>
          <c:val>
            <c:numRef>
              <c:f>Sheet1!$AI$23:$AI$37</c:f>
              <c:numCache>
                <c:formatCode>General</c:formatCode>
                <c:ptCount val="15"/>
                <c:pt idx="0">
                  <c:v>9.0</c:v>
                </c:pt>
                <c:pt idx="1">
                  <c:v>27.0</c:v>
                </c:pt>
                <c:pt idx="2">
                  <c:v>52.0</c:v>
                </c:pt>
                <c:pt idx="3">
                  <c:v>67.0</c:v>
                </c:pt>
                <c:pt idx="4">
                  <c:v>97.0</c:v>
                </c:pt>
                <c:pt idx="5">
                  <c:v>118.0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Sheet1!$AJ$22</c:f>
              <c:strCache>
                <c:ptCount val="1"/>
                <c:pt idx="0">
                  <c:v>Forecast Completed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Sheet1!$AG$23:$AG$37</c:f>
              <c:str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(Today) 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strCache>
            </c:strRef>
          </c:cat>
          <c:val>
            <c:numRef>
              <c:f>Sheet1!$AJ$23:$AJ$37</c:f>
              <c:numCache>
                <c:formatCode>General</c:formatCode>
                <c:ptCount val="15"/>
                <c:pt idx="5">
                  <c:v>118.0</c:v>
                </c:pt>
                <c:pt idx="6" formatCode="0">
                  <c:v>140.0</c:v>
                </c:pt>
                <c:pt idx="7" formatCode="0">
                  <c:v>162.0</c:v>
                </c:pt>
                <c:pt idx="8" formatCode="0">
                  <c:v>184.0</c:v>
                </c:pt>
                <c:pt idx="9" formatCode="0">
                  <c:v>206.0</c:v>
                </c:pt>
                <c:pt idx="10" formatCode="0">
                  <c:v>228.0</c:v>
                </c:pt>
                <c:pt idx="11" formatCode="0">
                  <c:v>250.0</c:v>
                </c:pt>
                <c:pt idx="12" formatCode="0">
                  <c:v>272.0</c:v>
                </c:pt>
                <c:pt idx="13" formatCode="0">
                  <c:v>294.0</c:v>
                </c:pt>
                <c:pt idx="14" formatCode="0">
                  <c:v>316.0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Sheet1!$AK$22</c:f>
              <c:strCache>
                <c:ptCount val="1"/>
                <c:pt idx="0">
                  <c:v>Forecast High</c:v>
                </c:pt>
              </c:strCache>
            </c:strRef>
          </c:tx>
          <c:spPr>
            <a:ln w="25400">
              <a:solidFill>
                <a:schemeClr val="accent2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Sheet1!$AG$23:$AG$37</c:f>
              <c:str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(Today) 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strCache>
            </c:strRef>
          </c:cat>
          <c:val>
            <c:numRef>
              <c:f>Sheet1!$AK$23:$AK$37</c:f>
              <c:numCache>
                <c:formatCode>General</c:formatCode>
                <c:ptCount val="15"/>
                <c:pt idx="5">
                  <c:v>118.0</c:v>
                </c:pt>
                <c:pt idx="6" formatCode="0">
                  <c:v>147.5498344352708</c:v>
                </c:pt>
                <c:pt idx="7" formatCode="0">
                  <c:v>177.0996688705415</c:v>
                </c:pt>
                <c:pt idx="8" formatCode="0">
                  <c:v>206.6495033058123</c:v>
                </c:pt>
                <c:pt idx="9" formatCode="0">
                  <c:v>236.199337741083</c:v>
                </c:pt>
                <c:pt idx="10" formatCode="0">
                  <c:v>265.7491721763537</c:v>
                </c:pt>
                <c:pt idx="11" formatCode="0">
                  <c:v>295.2990066116245</c:v>
                </c:pt>
                <c:pt idx="12" formatCode="0">
                  <c:v>324.8488410468952</c:v>
                </c:pt>
                <c:pt idx="13" formatCode="0">
                  <c:v>354.3986754821659</c:v>
                </c:pt>
                <c:pt idx="14" formatCode="0">
                  <c:v>383.9485099174366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Sheet1!$AL$22</c:f>
              <c:strCache>
                <c:ptCount val="1"/>
                <c:pt idx="0">
                  <c:v>Forecast Low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ysDash"/>
            </a:ln>
          </c:spPr>
          <c:marker>
            <c:symbol val="none"/>
          </c:marker>
          <c:cat>
            <c:strRef>
              <c:f>Sheet1!$AG$23:$AG$37</c:f>
              <c:str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(Today) 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strCache>
            </c:strRef>
          </c:cat>
          <c:val>
            <c:numRef>
              <c:f>Sheet1!$AL$23:$AL$37</c:f>
              <c:numCache>
                <c:formatCode>General</c:formatCode>
                <c:ptCount val="15"/>
                <c:pt idx="5">
                  <c:v>118.0</c:v>
                </c:pt>
                <c:pt idx="6" formatCode="0">
                  <c:v>132.4501655647292</c:v>
                </c:pt>
                <c:pt idx="7" formatCode="0">
                  <c:v>146.9003311294585</c:v>
                </c:pt>
                <c:pt idx="8" formatCode="0">
                  <c:v>161.3504966941877</c:v>
                </c:pt>
                <c:pt idx="9" formatCode="0">
                  <c:v>175.800662258917</c:v>
                </c:pt>
                <c:pt idx="10" formatCode="0">
                  <c:v>190.2508278236462</c:v>
                </c:pt>
                <c:pt idx="11" formatCode="0">
                  <c:v>204.7009933883755</c:v>
                </c:pt>
                <c:pt idx="12" formatCode="0">
                  <c:v>219.1511589531047</c:v>
                </c:pt>
                <c:pt idx="13" formatCode="0">
                  <c:v>233.601324517834</c:v>
                </c:pt>
                <c:pt idx="14" formatCode="0">
                  <c:v>248.0514900825632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340120"/>
        <c:axId val="2120157896"/>
      </c:lineChart>
      <c:catAx>
        <c:axId val="2119340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Iteration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20157896"/>
        <c:crosses val="autoZero"/>
        <c:auto val="1"/>
        <c:lblAlgn val="ctr"/>
        <c:lblOffset val="100"/>
        <c:noMultiLvlLbl val="0"/>
      </c:catAx>
      <c:valAx>
        <c:axId val="2120157896"/>
        <c:scaling>
          <c:orientation val="minMax"/>
          <c:max val="40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Story Points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193401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Release Burn-Up</a:t>
            </a:r>
            <a:r>
              <a:rPr lang="en-US" baseline="0"/>
              <a:t> Chart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Sheet1!$Y$22</c:f>
              <c:strCache>
                <c:ptCount val="1"/>
                <c:pt idx="0">
                  <c:v>Total Completed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Sheet1!$W$23:$W$37</c:f>
              <c:str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(Today) 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strCache>
            </c:strRef>
          </c:cat>
          <c:val>
            <c:numRef>
              <c:f>Sheet1!$Y$23:$Y$37</c:f>
              <c:numCache>
                <c:formatCode>General</c:formatCode>
                <c:ptCount val="15"/>
                <c:pt idx="0">
                  <c:v>9.0</c:v>
                </c:pt>
                <c:pt idx="1">
                  <c:v>27.0</c:v>
                </c:pt>
                <c:pt idx="2">
                  <c:v>52.0</c:v>
                </c:pt>
                <c:pt idx="3">
                  <c:v>67.0</c:v>
                </c:pt>
                <c:pt idx="4">
                  <c:v>97.0</c:v>
                </c:pt>
                <c:pt idx="5">
                  <c:v>118.0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Sheet1!$Z$22</c:f>
              <c:strCache>
                <c:ptCount val="1"/>
                <c:pt idx="0">
                  <c:v>Forecast Completed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Sheet1!$W$23:$W$37</c:f>
              <c:str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(Today) 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strCache>
            </c:strRef>
          </c:cat>
          <c:val>
            <c:numRef>
              <c:f>Sheet1!$Z$23:$Z$37</c:f>
              <c:numCache>
                <c:formatCode>General</c:formatCode>
                <c:ptCount val="15"/>
                <c:pt idx="5">
                  <c:v>118.0</c:v>
                </c:pt>
                <c:pt idx="6" formatCode="0">
                  <c:v>140.0</c:v>
                </c:pt>
                <c:pt idx="7" formatCode="0">
                  <c:v>162.0</c:v>
                </c:pt>
                <c:pt idx="8" formatCode="0">
                  <c:v>184.0</c:v>
                </c:pt>
                <c:pt idx="9" formatCode="0">
                  <c:v>206.0</c:v>
                </c:pt>
                <c:pt idx="10" formatCode="0">
                  <c:v>228.0</c:v>
                </c:pt>
                <c:pt idx="11" formatCode="0">
                  <c:v>250.0</c:v>
                </c:pt>
                <c:pt idx="12" formatCode="0">
                  <c:v>272.0</c:v>
                </c:pt>
                <c:pt idx="13" formatCode="0">
                  <c:v>294.0</c:v>
                </c:pt>
                <c:pt idx="14" formatCode="0">
                  <c:v>316.0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929144"/>
        <c:axId val="2119934568"/>
      </c:lineChart>
      <c:catAx>
        <c:axId val="2119929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Iteration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19934568"/>
        <c:crosses val="autoZero"/>
        <c:auto val="1"/>
        <c:lblAlgn val="ctr"/>
        <c:lblOffset val="100"/>
        <c:noMultiLvlLbl val="0"/>
      </c:catAx>
      <c:valAx>
        <c:axId val="2119934568"/>
        <c:scaling>
          <c:orientation val="minMax"/>
          <c:max val="40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Story Points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199291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Release Burn-Up</a:t>
            </a:r>
            <a:r>
              <a:rPr lang="en-US" baseline="0"/>
              <a:t> Chart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Sheet1!$O$22</c:f>
              <c:strCache>
                <c:ptCount val="1"/>
                <c:pt idx="0">
                  <c:v>Total Completed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Sheet1!$M$23:$M$37</c:f>
              <c:str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(Today) 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strCache>
            </c:strRef>
          </c:cat>
          <c:val>
            <c:numRef>
              <c:f>Sheet1!$O$23:$O$37</c:f>
              <c:numCache>
                <c:formatCode>General</c:formatCode>
                <c:ptCount val="15"/>
                <c:pt idx="0">
                  <c:v>9.0</c:v>
                </c:pt>
                <c:pt idx="1">
                  <c:v>27.0</c:v>
                </c:pt>
                <c:pt idx="2">
                  <c:v>52.0</c:v>
                </c:pt>
                <c:pt idx="3">
                  <c:v>67.0</c:v>
                </c:pt>
                <c:pt idx="4">
                  <c:v>97.0</c:v>
                </c:pt>
                <c:pt idx="5">
                  <c:v>118.0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1588488"/>
        <c:axId val="2121593912"/>
      </c:lineChart>
      <c:catAx>
        <c:axId val="2121588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Iteration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21593912"/>
        <c:crosses val="autoZero"/>
        <c:auto val="1"/>
        <c:lblAlgn val="ctr"/>
        <c:lblOffset val="100"/>
        <c:noMultiLvlLbl val="0"/>
      </c:catAx>
      <c:valAx>
        <c:axId val="2121593912"/>
        <c:scaling>
          <c:orientation val="minMax"/>
          <c:max val="40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Story Points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215884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Sprint Velocity over Time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Sheet1!$D$22</c:f>
              <c:strCache>
                <c:ptCount val="1"/>
                <c:pt idx="0">
                  <c:v>Story Points Completed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Sheet1!$C$23:$C$28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(Today) 6</c:v>
                </c:pt>
              </c:strCache>
            </c:strRef>
          </c:cat>
          <c:val>
            <c:numRef>
              <c:f>Sheet1!$D$23:$D$28</c:f>
              <c:numCache>
                <c:formatCode>General</c:formatCode>
                <c:ptCount val="6"/>
                <c:pt idx="0">
                  <c:v>9.0</c:v>
                </c:pt>
                <c:pt idx="1">
                  <c:v>18.0</c:v>
                </c:pt>
                <c:pt idx="2">
                  <c:v>25.0</c:v>
                </c:pt>
                <c:pt idx="3">
                  <c:v>15.0</c:v>
                </c:pt>
                <c:pt idx="4">
                  <c:v>30.0</c:v>
                </c:pt>
                <c:pt idx="5">
                  <c:v>21.0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1624136"/>
        <c:axId val="2121518968"/>
      </c:lineChart>
      <c:catAx>
        <c:axId val="2121624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Iteration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21518968"/>
        <c:crosses val="autoZero"/>
        <c:auto val="1"/>
        <c:lblAlgn val="ctr"/>
        <c:lblOffset val="100"/>
        <c:noMultiLvlLbl val="0"/>
      </c:catAx>
      <c:valAx>
        <c:axId val="21215189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Story Points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216241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Release Burn-Up</a:t>
            </a:r>
            <a:r>
              <a:rPr lang="en-US" baseline="0"/>
              <a:t> Chart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Sheet1!$BC$22</c:f>
              <c:strCache>
                <c:ptCount val="1"/>
                <c:pt idx="0">
                  <c:v>Total Completed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Sheet1!$BK$23:$BK$37</c:f>
              <c:str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Today (7)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strCache>
            </c:strRef>
          </c:cat>
          <c:val>
            <c:numRef>
              <c:f>Sheet1!$BM$23:$BM$37</c:f>
              <c:numCache>
                <c:formatCode>General</c:formatCode>
                <c:ptCount val="15"/>
                <c:pt idx="0">
                  <c:v>9.0</c:v>
                </c:pt>
                <c:pt idx="1">
                  <c:v>27.0</c:v>
                </c:pt>
                <c:pt idx="2">
                  <c:v>52.0</c:v>
                </c:pt>
                <c:pt idx="3">
                  <c:v>67.0</c:v>
                </c:pt>
                <c:pt idx="4">
                  <c:v>97.0</c:v>
                </c:pt>
                <c:pt idx="5">
                  <c:v>118.0</c:v>
                </c:pt>
                <c:pt idx="6">
                  <c:v>143.0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Sheet1!$BN$22</c:f>
              <c:strCache>
                <c:ptCount val="1"/>
                <c:pt idx="0">
                  <c:v>Forecast Completed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Sheet1!$BK$23:$BK$37</c:f>
              <c:str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Today (7)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strCache>
            </c:strRef>
          </c:cat>
          <c:val>
            <c:numRef>
              <c:f>Sheet1!$BN$23:$BN$37</c:f>
              <c:numCache>
                <c:formatCode>General</c:formatCode>
                <c:ptCount val="15"/>
                <c:pt idx="6">
                  <c:v>143.0</c:v>
                </c:pt>
                <c:pt idx="7" formatCode="0">
                  <c:v>168.3333333333333</c:v>
                </c:pt>
                <c:pt idx="8" formatCode="0">
                  <c:v>193.6666666666667</c:v>
                </c:pt>
                <c:pt idx="9" formatCode="0">
                  <c:v>219.0</c:v>
                </c:pt>
                <c:pt idx="10" formatCode="0">
                  <c:v>244.3333333333334</c:v>
                </c:pt>
                <c:pt idx="11" formatCode="0">
                  <c:v>269.6666666666666</c:v>
                </c:pt>
                <c:pt idx="12" formatCode="0">
                  <c:v>295.0</c:v>
                </c:pt>
                <c:pt idx="13" formatCode="0">
                  <c:v>320.3333333333333</c:v>
                </c:pt>
                <c:pt idx="14" formatCode="0">
                  <c:v>345.6666666666666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Sheet1!$BE$22</c:f>
              <c:strCache>
                <c:ptCount val="1"/>
                <c:pt idx="0">
                  <c:v>Forecast High</c:v>
                </c:pt>
              </c:strCache>
            </c:strRef>
          </c:tx>
          <c:spPr>
            <a:ln w="25400">
              <a:solidFill>
                <a:schemeClr val="accent2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Sheet1!$BK$23:$BK$37</c:f>
              <c:str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Today (7)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strCache>
            </c:strRef>
          </c:cat>
          <c:val>
            <c:numRef>
              <c:f>Sheet1!$BO$23:$BO$37</c:f>
              <c:numCache>
                <c:formatCode>General</c:formatCode>
                <c:ptCount val="15"/>
                <c:pt idx="6">
                  <c:v>143.0</c:v>
                </c:pt>
                <c:pt idx="7" formatCode="0">
                  <c:v>172.8425830861563</c:v>
                </c:pt>
                <c:pt idx="8" formatCode="0">
                  <c:v>202.6851661723125</c:v>
                </c:pt>
                <c:pt idx="9" formatCode="0">
                  <c:v>232.5277492584688</c:v>
                </c:pt>
                <c:pt idx="10" formatCode="0">
                  <c:v>262.370332344625</c:v>
                </c:pt>
                <c:pt idx="11" formatCode="0">
                  <c:v>292.2129154307812</c:v>
                </c:pt>
                <c:pt idx="12" formatCode="0">
                  <c:v>322.0554985169373</c:v>
                </c:pt>
                <c:pt idx="13" formatCode="0">
                  <c:v>351.8980816030935</c:v>
                </c:pt>
                <c:pt idx="14" formatCode="0">
                  <c:v>381.7406646892497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Sheet1!$BP$22</c:f>
              <c:strCache>
                <c:ptCount val="1"/>
                <c:pt idx="0">
                  <c:v>Forecast Low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ysDash"/>
            </a:ln>
          </c:spPr>
          <c:marker>
            <c:symbol val="none"/>
          </c:marker>
          <c:cat>
            <c:strRef>
              <c:f>Sheet1!$BK$23:$BK$37</c:f>
              <c:str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Today (7)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strCache>
            </c:strRef>
          </c:cat>
          <c:val>
            <c:numRef>
              <c:f>Sheet1!$BP$23:$BP$37</c:f>
              <c:numCache>
                <c:formatCode>General</c:formatCode>
                <c:ptCount val="15"/>
                <c:pt idx="6">
                  <c:v>143.0</c:v>
                </c:pt>
                <c:pt idx="7" formatCode="0">
                  <c:v>163.8240835805104</c:v>
                </c:pt>
                <c:pt idx="8" formatCode="0">
                  <c:v>184.6481671610209</c:v>
                </c:pt>
                <c:pt idx="9" formatCode="0">
                  <c:v>205.4722507415313</c:v>
                </c:pt>
                <c:pt idx="10" formatCode="0">
                  <c:v>226.2963343220417</c:v>
                </c:pt>
                <c:pt idx="11" formatCode="0">
                  <c:v>247.1204179025522</c:v>
                </c:pt>
                <c:pt idx="12" formatCode="0">
                  <c:v>267.9445014830626</c:v>
                </c:pt>
                <c:pt idx="13" formatCode="0">
                  <c:v>288.768585063573</c:v>
                </c:pt>
                <c:pt idx="14" formatCode="0">
                  <c:v>309.5926686440835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Sheet1!$BQ$22</c:f>
              <c:strCache>
                <c:ptCount val="1"/>
                <c:pt idx="0">
                  <c:v>MVP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Sheet1!$BK$23:$BK$37</c:f>
              <c:strCach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Today (7)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strCache>
            </c:strRef>
          </c:cat>
          <c:val>
            <c:numRef>
              <c:f>Sheet1!$BQ$23:$BQ$37</c:f>
              <c:numCache>
                <c:formatCode>General</c:formatCode>
                <c:ptCount val="15"/>
                <c:pt idx="0">
                  <c:v>250.0</c:v>
                </c:pt>
                <c:pt idx="1">
                  <c:v>250.0</c:v>
                </c:pt>
                <c:pt idx="2">
                  <c:v>300.0</c:v>
                </c:pt>
                <c:pt idx="3">
                  <c:v>300.0</c:v>
                </c:pt>
                <c:pt idx="4">
                  <c:v>225.0</c:v>
                </c:pt>
                <c:pt idx="5">
                  <c:v>225.0</c:v>
                </c:pt>
                <c:pt idx="6">
                  <c:v>225.0</c:v>
                </c:pt>
                <c:pt idx="7">
                  <c:v>225.0</c:v>
                </c:pt>
                <c:pt idx="8">
                  <c:v>225.0</c:v>
                </c:pt>
                <c:pt idx="9">
                  <c:v>225.0</c:v>
                </c:pt>
                <c:pt idx="10">
                  <c:v>225.0</c:v>
                </c:pt>
                <c:pt idx="11">
                  <c:v>225.0</c:v>
                </c:pt>
                <c:pt idx="12">
                  <c:v>225.0</c:v>
                </c:pt>
                <c:pt idx="13">
                  <c:v>225.0</c:v>
                </c:pt>
                <c:pt idx="14">
                  <c:v>225.0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476328"/>
        <c:axId val="-2099053992"/>
      </c:lineChart>
      <c:catAx>
        <c:axId val="2127476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Iteration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99053992"/>
        <c:crosses val="autoZero"/>
        <c:auto val="1"/>
        <c:lblAlgn val="ctr"/>
        <c:lblOffset val="100"/>
        <c:noMultiLvlLbl val="0"/>
      </c:catAx>
      <c:valAx>
        <c:axId val="-2099053992"/>
        <c:scaling>
          <c:orientation val="minMax"/>
          <c:max val="400.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Story Points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274763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bg1"/>
    </a:solidFill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118534</xdr:colOff>
      <xdr:row>0</xdr:row>
      <xdr:rowOff>25400</xdr:rowOff>
    </xdr:from>
    <xdr:to>
      <xdr:col>50</xdr:col>
      <xdr:colOff>4234</xdr:colOff>
      <xdr:row>20</xdr:row>
      <xdr:rowOff>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50</xdr:col>
      <xdr:colOff>122767</xdr:colOff>
      <xdr:row>0</xdr:row>
      <xdr:rowOff>25400</xdr:rowOff>
    </xdr:from>
    <xdr:to>
      <xdr:col>59</xdr:col>
      <xdr:colOff>643467</xdr:colOff>
      <xdr:row>20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110067</xdr:colOff>
      <xdr:row>0</xdr:row>
      <xdr:rowOff>25400</xdr:rowOff>
    </xdr:from>
    <xdr:to>
      <xdr:col>39</xdr:col>
      <xdr:colOff>643467</xdr:colOff>
      <xdr:row>20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105833</xdr:colOff>
      <xdr:row>0</xdr:row>
      <xdr:rowOff>25400</xdr:rowOff>
    </xdr:from>
    <xdr:to>
      <xdr:col>29</xdr:col>
      <xdr:colOff>651933</xdr:colOff>
      <xdr:row>20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93133</xdr:colOff>
      <xdr:row>0</xdr:row>
      <xdr:rowOff>25400</xdr:rowOff>
    </xdr:from>
    <xdr:to>
      <xdr:col>19</xdr:col>
      <xdr:colOff>639233</xdr:colOff>
      <xdr:row>20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101600</xdr:colOff>
      <xdr:row>0</xdr:row>
      <xdr:rowOff>25400</xdr:rowOff>
    </xdr:from>
    <xdr:to>
      <xdr:col>9</xdr:col>
      <xdr:colOff>469900</xdr:colOff>
      <xdr:row>20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46</xdr:col>
      <xdr:colOff>207433</xdr:colOff>
      <xdr:row>3</xdr:row>
      <xdr:rowOff>12700</xdr:rowOff>
    </xdr:from>
    <xdr:to>
      <xdr:col>46</xdr:col>
      <xdr:colOff>207433</xdr:colOff>
      <xdr:row>15</xdr:row>
      <xdr:rowOff>46566</xdr:rowOff>
    </xdr:to>
    <xdr:cxnSp macro="">
      <xdr:nvCxnSpPr>
        <xdr:cNvPr id="13" name="Straight Connector 12"/>
        <xdr:cNvCxnSpPr/>
      </xdr:nvCxnSpPr>
      <xdr:spPr>
        <a:xfrm flipV="1">
          <a:off x="28096633" y="584200"/>
          <a:ext cx="0" cy="2319866"/>
        </a:xfrm>
        <a:prstGeom prst="line">
          <a:avLst/>
        </a:prstGeom>
        <a:ln w="1270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67735</xdr:colOff>
      <xdr:row>0</xdr:row>
      <xdr:rowOff>16934</xdr:rowOff>
    </xdr:from>
    <xdr:to>
      <xdr:col>69</xdr:col>
      <xdr:colOff>588434</xdr:colOff>
      <xdr:row>19</xdr:row>
      <xdr:rowOff>177800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BR43"/>
  <sheetViews>
    <sheetView tabSelected="1" zoomScale="75" zoomScaleNormal="75" zoomScalePageLayoutView="75" workbookViewId="0">
      <selection activeCell="E46" sqref="E46"/>
    </sheetView>
  </sheetViews>
  <sheetFormatPr baseColWidth="10" defaultRowHeight="15" x14ac:dyDescent="0"/>
  <cols>
    <col min="1" max="1" width="8.5" customWidth="1"/>
    <col min="2" max="2" width="3.5" bestFit="1" customWidth="1"/>
    <col min="3" max="11" width="8.5" customWidth="1"/>
    <col min="12" max="12" width="3.5" bestFit="1" customWidth="1"/>
    <col min="13" max="21" width="8.5" customWidth="1"/>
    <col min="22" max="22" width="3.5" customWidth="1"/>
    <col min="23" max="31" width="8.5" customWidth="1"/>
    <col min="32" max="32" width="3.5" bestFit="1" customWidth="1"/>
    <col min="33" max="41" width="8.5" customWidth="1"/>
    <col min="42" max="42" width="3.5" bestFit="1" customWidth="1"/>
    <col min="43" max="50" width="8.5" customWidth="1"/>
    <col min="51" max="51" width="8.6640625" customWidth="1"/>
    <col min="52" max="52" width="3.6640625" customWidth="1"/>
    <col min="53" max="61" width="8.6640625" customWidth="1"/>
    <col min="62" max="62" width="3.6640625" customWidth="1"/>
    <col min="63" max="77" width="8.6640625" customWidth="1"/>
    <col min="78" max="78" width="3.6640625" customWidth="1"/>
    <col min="79" max="82" width="8.6640625" customWidth="1"/>
    <col min="86" max="86" width="3.6640625" customWidth="1"/>
  </cols>
  <sheetData>
    <row r="21" spans="1:70" s="13" customFormat="1"/>
    <row r="22" spans="1:70" s="13" customFormat="1" ht="22">
      <c r="B22" s="9"/>
      <c r="C22" s="14" t="s">
        <v>0</v>
      </c>
      <c r="D22" s="14" t="s">
        <v>1</v>
      </c>
      <c r="E22" s="16" t="s">
        <v>4</v>
      </c>
      <c r="F22" s="16" t="s">
        <v>5</v>
      </c>
      <c r="G22" s="16" t="s">
        <v>6</v>
      </c>
      <c r="H22" s="16" t="s">
        <v>7</v>
      </c>
      <c r="I22" s="16" t="s">
        <v>10</v>
      </c>
      <c r="L22" s="9"/>
      <c r="M22" s="14" t="s">
        <v>0</v>
      </c>
      <c r="N22" s="14" t="s">
        <v>1</v>
      </c>
      <c r="O22" s="14" t="s">
        <v>4</v>
      </c>
      <c r="P22" s="16" t="s">
        <v>5</v>
      </c>
      <c r="Q22" s="16" t="s">
        <v>6</v>
      </c>
      <c r="R22" s="16" t="s">
        <v>7</v>
      </c>
      <c r="S22" s="16" t="s">
        <v>10</v>
      </c>
      <c r="V22" s="9"/>
      <c r="W22" s="14" t="s">
        <v>0</v>
      </c>
      <c r="X22" s="14" t="s">
        <v>1</v>
      </c>
      <c r="Y22" s="14" t="s">
        <v>4</v>
      </c>
      <c r="Z22" s="14" t="s">
        <v>5</v>
      </c>
      <c r="AA22" s="16" t="s">
        <v>6</v>
      </c>
      <c r="AB22" s="16" t="s">
        <v>7</v>
      </c>
      <c r="AC22" s="16" t="s">
        <v>10</v>
      </c>
      <c r="AF22" s="9"/>
      <c r="AG22" s="14" t="s">
        <v>0</v>
      </c>
      <c r="AH22" s="14" t="s">
        <v>1</v>
      </c>
      <c r="AI22" s="14" t="s">
        <v>4</v>
      </c>
      <c r="AJ22" s="14" t="s">
        <v>5</v>
      </c>
      <c r="AK22" s="14" t="s">
        <v>6</v>
      </c>
      <c r="AL22" s="14" t="s">
        <v>7</v>
      </c>
      <c r="AM22" s="16" t="s">
        <v>10</v>
      </c>
      <c r="AP22" s="39" t="s">
        <v>16</v>
      </c>
      <c r="AQ22" s="39"/>
      <c r="AR22" s="39"/>
      <c r="AS22" s="39"/>
      <c r="AT22" s="39"/>
      <c r="AU22" s="39"/>
      <c r="AV22" s="39"/>
      <c r="AW22" s="39"/>
      <c r="AZ22" s="9"/>
      <c r="BA22" s="14" t="s">
        <v>0</v>
      </c>
      <c r="BB22" s="14" t="s">
        <v>1</v>
      </c>
      <c r="BC22" s="14" t="s">
        <v>4</v>
      </c>
      <c r="BD22" s="14" t="s">
        <v>5</v>
      </c>
      <c r="BE22" s="14" t="s">
        <v>6</v>
      </c>
      <c r="BF22" s="14" t="s">
        <v>7</v>
      </c>
      <c r="BG22" s="14" t="s">
        <v>10</v>
      </c>
      <c r="BJ22" s="9"/>
      <c r="BK22" s="14" t="s">
        <v>0</v>
      </c>
      <c r="BL22" s="14" t="s">
        <v>1</v>
      </c>
      <c r="BM22" s="14" t="s">
        <v>4</v>
      </c>
      <c r="BN22" s="14" t="s">
        <v>5</v>
      </c>
      <c r="BO22" s="14" t="s">
        <v>6</v>
      </c>
      <c r="BP22" s="14" t="s">
        <v>7</v>
      </c>
      <c r="BQ22" s="14" t="s">
        <v>10</v>
      </c>
    </row>
    <row r="23" spans="1:70" ht="15" customHeight="1">
      <c r="A23" s="13"/>
      <c r="B23" s="25" t="s">
        <v>2</v>
      </c>
      <c r="C23" s="4">
        <v>1</v>
      </c>
      <c r="D23" s="4">
        <v>9</v>
      </c>
      <c r="E23" s="10"/>
      <c r="F23" s="10"/>
      <c r="G23" s="10"/>
      <c r="H23" s="10"/>
      <c r="I23" s="10"/>
      <c r="J23" s="13"/>
      <c r="K23" s="13"/>
      <c r="L23" s="25" t="s">
        <v>2</v>
      </c>
      <c r="M23" s="4">
        <v>1</v>
      </c>
      <c r="N23" s="4">
        <v>9</v>
      </c>
      <c r="O23" s="4">
        <f>N23</f>
        <v>9</v>
      </c>
      <c r="P23" s="10"/>
      <c r="Q23" s="10"/>
      <c r="R23" s="10"/>
      <c r="S23" s="10"/>
      <c r="T23" s="13"/>
      <c r="U23" s="13"/>
      <c r="V23" s="25" t="s">
        <v>2</v>
      </c>
      <c r="W23" s="4">
        <v>1</v>
      </c>
      <c r="X23" s="4">
        <v>9</v>
      </c>
      <c r="Y23" s="4">
        <f>X23</f>
        <v>9</v>
      </c>
      <c r="Z23" s="10"/>
      <c r="AA23" s="10"/>
      <c r="AB23" s="10"/>
      <c r="AC23" s="10"/>
      <c r="AD23" s="13"/>
      <c r="AE23" s="13"/>
      <c r="AF23" s="25" t="s">
        <v>2</v>
      </c>
      <c r="AG23" s="4">
        <v>1</v>
      </c>
      <c r="AH23" s="4">
        <v>9</v>
      </c>
      <c r="AI23" s="4">
        <f>AH23</f>
        <v>9</v>
      </c>
      <c r="AJ23" s="10"/>
      <c r="AK23" s="10"/>
      <c r="AL23" s="10"/>
      <c r="AM23" s="17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25" t="s">
        <v>2</v>
      </c>
      <c r="BA23" s="4">
        <v>1</v>
      </c>
      <c r="BB23" s="4">
        <v>9</v>
      </c>
      <c r="BC23" s="4">
        <f>BB23</f>
        <v>9</v>
      </c>
      <c r="BD23" s="10"/>
      <c r="BE23" s="10"/>
      <c r="BF23" s="10"/>
      <c r="BG23" s="8">
        <v>250</v>
      </c>
      <c r="BH23" s="13"/>
      <c r="BI23" s="13"/>
      <c r="BJ23" s="25" t="s">
        <v>2</v>
      </c>
      <c r="BK23" s="4">
        <v>1</v>
      </c>
      <c r="BL23" s="4">
        <v>9</v>
      </c>
      <c r="BM23" s="4">
        <f>BL23</f>
        <v>9</v>
      </c>
      <c r="BN23" s="10"/>
      <c r="BO23" s="10"/>
      <c r="BP23" s="10"/>
      <c r="BQ23" s="8">
        <v>250</v>
      </c>
      <c r="BR23" s="13"/>
    </row>
    <row r="24" spans="1:70">
      <c r="A24" s="13"/>
      <c r="B24" s="26"/>
      <c r="C24" s="4">
        <v>2</v>
      </c>
      <c r="D24" s="4">
        <v>18</v>
      </c>
      <c r="E24" s="10"/>
      <c r="F24" s="10"/>
      <c r="G24" s="10"/>
      <c r="H24" s="10"/>
      <c r="I24" s="10"/>
      <c r="J24" s="13"/>
      <c r="K24" s="13"/>
      <c r="L24" s="26"/>
      <c r="M24" s="4">
        <v>2</v>
      </c>
      <c r="N24" s="4">
        <v>18</v>
      </c>
      <c r="O24" s="4">
        <f>O23+N24</f>
        <v>27</v>
      </c>
      <c r="P24" s="10"/>
      <c r="Q24" s="10"/>
      <c r="R24" s="10"/>
      <c r="S24" s="10"/>
      <c r="T24" s="13"/>
      <c r="U24" s="13"/>
      <c r="V24" s="26"/>
      <c r="W24" s="4">
        <v>2</v>
      </c>
      <c r="X24" s="4">
        <v>18</v>
      </c>
      <c r="Y24" s="4">
        <f>Y23+X24</f>
        <v>27</v>
      </c>
      <c r="Z24" s="10"/>
      <c r="AA24" s="10"/>
      <c r="AB24" s="10"/>
      <c r="AC24" s="10"/>
      <c r="AD24" s="13"/>
      <c r="AE24" s="13"/>
      <c r="AF24" s="26"/>
      <c r="AG24" s="4">
        <v>2</v>
      </c>
      <c r="AH24" s="4">
        <v>18</v>
      </c>
      <c r="AI24" s="4">
        <f>AI23+AH24</f>
        <v>27</v>
      </c>
      <c r="AJ24" s="10"/>
      <c r="AK24" s="10"/>
      <c r="AL24" s="10"/>
      <c r="AM24" s="17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26"/>
      <c r="BA24" s="4">
        <v>2</v>
      </c>
      <c r="BB24" s="4">
        <v>18</v>
      </c>
      <c r="BC24" s="4">
        <f>BC23+BB24</f>
        <v>27</v>
      </c>
      <c r="BD24" s="10"/>
      <c r="BE24" s="10"/>
      <c r="BF24" s="10"/>
      <c r="BG24" s="8">
        <v>250</v>
      </c>
      <c r="BH24" s="13"/>
      <c r="BI24" s="13"/>
      <c r="BJ24" s="26"/>
      <c r="BK24" s="4">
        <v>2</v>
      </c>
      <c r="BL24" s="4">
        <v>18</v>
      </c>
      <c r="BM24" s="4">
        <f>BM23+BL24</f>
        <v>27</v>
      </c>
      <c r="BN24" s="10"/>
      <c r="BO24" s="10"/>
      <c r="BP24" s="10"/>
      <c r="BQ24" s="8">
        <v>250</v>
      </c>
      <c r="BR24" s="13"/>
    </row>
    <row r="25" spans="1:70">
      <c r="A25" s="13"/>
      <c r="B25" s="26"/>
      <c r="C25" s="4">
        <v>3</v>
      </c>
      <c r="D25" s="4">
        <v>25</v>
      </c>
      <c r="E25" s="10"/>
      <c r="F25" s="10"/>
      <c r="G25" s="10"/>
      <c r="H25" s="10"/>
      <c r="I25" s="10"/>
      <c r="J25" s="13"/>
      <c r="K25" s="13"/>
      <c r="L25" s="26"/>
      <c r="M25" s="4">
        <v>3</v>
      </c>
      <c r="N25" s="4">
        <v>25</v>
      </c>
      <c r="O25" s="4">
        <f>O24+N25</f>
        <v>52</v>
      </c>
      <c r="P25" s="10"/>
      <c r="Q25" s="10"/>
      <c r="R25" s="10"/>
      <c r="S25" s="10"/>
      <c r="T25" s="13"/>
      <c r="U25" s="13"/>
      <c r="V25" s="26"/>
      <c r="W25" s="4">
        <v>3</v>
      </c>
      <c r="X25" s="4">
        <v>25</v>
      </c>
      <c r="Y25" s="4">
        <f>Y24+X25</f>
        <v>52</v>
      </c>
      <c r="Z25" s="10"/>
      <c r="AA25" s="10"/>
      <c r="AB25" s="10"/>
      <c r="AC25" s="10"/>
      <c r="AD25" s="13"/>
      <c r="AE25" s="13"/>
      <c r="AF25" s="26"/>
      <c r="AG25" s="4">
        <v>3</v>
      </c>
      <c r="AH25" s="4">
        <v>25</v>
      </c>
      <c r="AI25" s="4">
        <f>AI24+AH25</f>
        <v>52</v>
      </c>
      <c r="AJ25" s="10"/>
      <c r="AK25" s="10"/>
      <c r="AL25" s="10"/>
      <c r="AM25" s="17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26"/>
      <c r="BA25" s="4">
        <v>3</v>
      </c>
      <c r="BB25" s="4">
        <v>25</v>
      </c>
      <c r="BC25" s="4">
        <f>BC24+BB25</f>
        <v>52</v>
      </c>
      <c r="BD25" s="10"/>
      <c r="BE25" s="10"/>
      <c r="BF25" s="10"/>
      <c r="BG25" s="8">
        <v>300</v>
      </c>
      <c r="BH25" s="13"/>
      <c r="BI25" s="13"/>
      <c r="BJ25" s="26"/>
      <c r="BK25" s="4">
        <v>3</v>
      </c>
      <c r="BL25" s="4">
        <v>25</v>
      </c>
      <c r="BM25" s="4">
        <f>BM24+BL25</f>
        <v>52</v>
      </c>
      <c r="BN25" s="10"/>
      <c r="BO25" s="10"/>
      <c r="BP25" s="10"/>
      <c r="BQ25" s="8">
        <v>300</v>
      </c>
      <c r="BR25" s="13"/>
    </row>
    <row r="26" spans="1:70">
      <c r="A26" s="13"/>
      <c r="B26" s="26"/>
      <c r="C26" s="4">
        <v>4</v>
      </c>
      <c r="D26" s="4">
        <v>15</v>
      </c>
      <c r="E26" s="10"/>
      <c r="F26" s="10"/>
      <c r="G26" s="10"/>
      <c r="H26" s="10"/>
      <c r="I26" s="10"/>
      <c r="J26" s="13"/>
      <c r="K26" s="13"/>
      <c r="L26" s="26"/>
      <c r="M26" s="4">
        <v>4</v>
      </c>
      <c r="N26" s="4">
        <v>15</v>
      </c>
      <c r="O26" s="4">
        <f>O25+N26</f>
        <v>67</v>
      </c>
      <c r="P26" s="10"/>
      <c r="Q26" s="10"/>
      <c r="R26" s="10"/>
      <c r="S26" s="10"/>
      <c r="T26" s="13"/>
      <c r="U26" s="13"/>
      <c r="V26" s="26"/>
      <c r="W26" s="4">
        <v>4</v>
      </c>
      <c r="X26" s="4">
        <v>15</v>
      </c>
      <c r="Y26" s="4">
        <f>Y25+X26</f>
        <v>67</v>
      </c>
      <c r="Z26" s="10"/>
      <c r="AA26" s="10"/>
      <c r="AB26" s="10"/>
      <c r="AC26" s="10"/>
      <c r="AD26" s="13"/>
      <c r="AE26" s="13"/>
      <c r="AF26" s="26"/>
      <c r="AG26" s="4">
        <v>4</v>
      </c>
      <c r="AH26" s="4">
        <v>15</v>
      </c>
      <c r="AI26" s="4">
        <f>AI25+AH26</f>
        <v>67</v>
      </c>
      <c r="AJ26" s="10"/>
      <c r="AK26" s="10"/>
      <c r="AL26" s="10"/>
      <c r="AM26" s="17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26"/>
      <c r="BA26" s="4">
        <v>4</v>
      </c>
      <c r="BB26" s="4">
        <v>15</v>
      </c>
      <c r="BC26" s="4">
        <f>BC25+BB26</f>
        <v>67</v>
      </c>
      <c r="BD26" s="10"/>
      <c r="BE26" s="10"/>
      <c r="BF26" s="10"/>
      <c r="BG26" s="8">
        <v>300</v>
      </c>
      <c r="BH26" s="13"/>
      <c r="BI26" s="13"/>
      <c r="BJ26" s="26"/>
      <c r="BK26" s="4">
        <v>4</v>
      </c>
      <c r="BL26" s="4">
        <v>15</v>
      </c>
      <c r="BM26" s="4">
        <f>BM25+BL26</f>
        <v>67</v>
      </c>
      <c r="BN26" s="10"/>
      <c r="BO26" s="10"/>
      <c r="BP26" s="10"/>
      <c r="BQ26" s="8">
        <v>300</v>
      </c>
      <c r="BR26" s="13"/>
    </row>
    <row r="27" spans="1:70">
      <c r="A27" s="13"/>
      <c r="B27" s="27"/>
      <c r="C27" s="4">
        <v>5</v>
      </c>
      <c r="D27" s="4">
        <v>30</v>
      </c>
      <c r="E27" s="10"/>
      <c r="F27" s="10"/>
      <c r="G27" s="10"/>
      <c r="H27" s="10"/>
      <c r="I27" s="10"/>
      <c r="J27" s="13"/>
      <c r="K27" s="13"/>
      <c r="L27" s="27"/>
      <c r="M27" s="4">
        <v>5</v>
      </c>
      <c r="N27" s="4">
        <v>30</v>
      </c>
      <c r="O27" s="4">
        <f>O26+N27</f>
        <v>97</v>
      </c>
      <c r="P27" s="10"/>
      <c r="Q27" s="10"/>
      <c r="R27" s="10"/>
      <c r="S27" s="10"/>
      <c r="T27" s="13"/>
      <c r="U27" s="13"/>
      <c r="V27" s="27"/>
      <c r="W27" s="4">
        <v>5</v>
      </c>
      <c r="X27" s="4">
        <v>30</v>
      </c>
      <c r="Y27" s="4">
        <f>Y26+X27</f>
        <v>97</v>
      </c>
      <c r="Z27" s="10"/>
      <c r="AA27" s="10"/>
      <c r="AB27" s="10"/>
      <c r="AC27" s="10"/>
      <c r="AD27" s="13"/>
      <c r="AE27" s="13"/>
      <c r="AF27" s="27"/>
      <c r="AG27" s="4">
        <v>5</v>
      </c>
      <c r="AH27" s="4">
        <v>30</v>
      </c>
      <c r="AI27" s="4">
        <f>AI26+AH27</f>
        <v>97</v>
      </c>
      <c r="AJ27" s="10"/>
      <c r="AK27" s="10"/>
      <c r="AL27" s="10"/>
      <c r="AM27" s="17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27"/>
      <c r="BA27" s="4">
        <v>5</v>
      </c>
      <c r="BB27" s="4">
        <v>30</v>
      </c>
      <c r="BC27" s="4">
        <f>BC26+BB27</f>
        <v>97</v>
      </c>
      <c r="BD27" s="10"/>
      <c r="BE27" s="10"/>
      <c r="BF27" s="10"/>
      <c r="BG27" s="8">
        <v>225</v>
      </c>
      <c r="BH27" s="13"/>
      <c r="BI27" s="13"/>
      <c r="BJ27" s="26"/>
      <c r="BK27" s="4">
        <v>5</v>
      </c>
      <c r="BL27" s="4">
        <v>30</v>
      </c>
      <c r="BM27" s="4">
        <f>BM26+BL27</f>
        <v>97</v>
      </c>
      <c r="BN27" s="10"/>
      <c r="BO27" s="10"/>
      <c r="BP27" s="10"/>
      <c r="BQ27" s="8">
        <v>225</v>
      </c>
      <c r="BR27" s="13"/>
    </row>
    <row r="28" spans="1:70">
      <c r="A28" s="13"/>
      <c r="B28" s="2"/>
      <c r="C28" s="3" t="s">
        <v>11</v>
      </c>
      <c r="D28" s="3">
        <v>21</v>
      </c>
      <c r="E28" s="10"/>
      <c r="F28" s="10"/>
      <c r="G28" s="10"/>
      <c r="H28" s="10"/>
      <c r="I28" s="10"/>
      <c r="J28" s="13"/>
      <c r="K28" s="13"/>
      <c r="L28" s="2"/>
      <c r="M28" s="3" t="s">
        <v>11</v>
      </c>
      <c r="N28" s="3">
        <v>21</v>
      </c>
      <c r="O28" s="3">
        <f>O27+N28</f>
        <v>118</v>
      </c>
      <c r="P28" s="10"/>
      <c r="Q28" s="10"/>
      <c r="R28" s="10"/>
      <c r="S28" s="10"/>
      <c r="T28" s="13"/>
      <c r="U28" s="13"/>
      <c r="V28" s="2"/>
      <c r="W28" s="3" t="s">
        <v>11</v>
      </c>
      <c r="X28" s="3">
        <v>21</v>
      </c>
      <c r="Y28" s="3">
        <f>Y27+X28</f>
        <v>118</v>
      </c>
      <c r="Z28" s="3">
        <f>Y28</f>
        <v>118</v>
      </c>
      <c r="AA28" s="10"/>
      <c r="AB28" s="10"/>
      <c r="AC28" s="10"/>
      <c r="AD28" s="13"/>
      <c r="AE28" s="13"/>
      <c r="AF28" s="2"/>
      <c r="AG28" s="3" t="s">
        <v>11</v>
      </c>
      <c r="AH28" s="3">
        <v>21</v>
      </c>
      <c r="AI28" s="3">
        <f>AI27+AH28</f>
        <v>118</v>
      </c>
      <c r="AJ28" s="3">
        <f>AI28</f>
        <v>118</v>
      </c>
      <c r="AK28" s="3">
        <f t="shared" ref="AK28:AL28" si="0">AJ28</f>
        <v>118</v>
      </c>
      <c r="AL28" s="3">
        <f t="shared" si="0"/>
        <v>118</v>
      </c>
      <c r="AM28" s="17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2"/>
      <c r="BA28" s="3" t="s">
        <v>11</v>
      </c>
      <c r="BB28" s="3">
        <v>21</v>
      </c>
      <c r="BC28" s="3">
        <f>BC27+BB28</f>
        <v>118</v>
      </c>
      <c r="BD28" s="3">
        <f>BC28</f>
        <v>118</v>
      </c>
      <c r="BE28" s="3">
        <f t="shared" ref="BE28:BF28" si="1">BD28</f>
        <v>118</v>
      </c>
      <c r="BF28" s="3">
        <f t="shared" si="1"/>
        <v>118</v>
      </c>
      <c r="BG28" s="8">
        <v>225</v>
      </c>
      <c r="BH28" s="13"/>
      <c r="BI28" s="13"/>
      <c r="BJ28" s="27"/>
      <c r="BK28" s="4">
        <v>6</v>
      </c>
      <c r="BL28" s="4">
        <v>21</v>
      </c>
      <c r="BM28" s="4">
        <f>BM27+BL28</f>
        <v>118</v>
      </c>
      <c r="BN28" s="10"/>
      <c r="BO28" s="10"/>
      <c r="BP28" s="10"/>
      <c r="BQ28" s="8">
        <v>225</v>
      </c>
      <c r="BR28" s="13"/>
    </row>
    <row r="29" spans="1:70" ht="15" customHeight="1">
      <c r="A29" s="13"/>
      <c r="B29" s="28" t="s">
        <v>3</v>
      </c>
      <c r="C29" s="17">
        <v>7</v>
      </c>
      <c r="D29" s="10"/>
      <c r="E29" s="10"/>
      <c r="F29" s="11"/>
      <c r="G29" s="11"/>
      <c r="H29" s="11"/>
      <c r="I29" s="10"/>
      <c r="J29" s="13"/>
      <c r="K29" s="13"/>
      <c r="L29" s="28" t="s">
        <v>3</v>
      </c>
      <c r="M29" s="17">
        <v>7</v>
      </c>
      <c r="N29" s="10"/>
      <c r="O29" s="10"/>
      <c r="P29" s="11"/>
      <c r="Q29" s="11"/>
      <c r="R29" s="11"/>
      <c r="S29" s="10"/>
      <c r="T29" s="13"/>
      <c r="U29" s="13"/>
      <c r="V29" s="22" t="s">
        <v>3</v>
      </c>
      <c r="W29" s="1">
        <v>7</v>
      </c>
      <c r="X29" s="1"/>
      <c r="Y29" s="1"/>
      <c r="Z29" s="5">
        <f>Z28+$AB$39</f>
        <v>140</v>
      </c>
      <c r="AA29" s="11"/>
      <c r="AB29" s="11"/>
      <c r="AC29" s="10"/>
      <c r="AD29" s="13"/>
      <c r="AE29" s="13"/>
      <c r="AF29" s="22" t="s">
        <v>3</v>
      </c>
      <c r="AG29" s="1">
        <v>7</v>
      </c>
      <c r="AH29" s="1"/>
      <c r="AI29" s="1"/>
      <c r="AJ29" s="5">
        <f>AJ28+$AL$39</f>
        <v>140</v>
      </c>
      <c r="AK29" s="6">
        <f>AK28+$AL$39+$AL$40</f>
        <v>147.54983443527075</v>
      </c>
      <c r="AL29" s="7">
        <f>AL28+$AL$39-$AL$40</f>
        <v>132.45016556472925</v>
      </c>
      <c r="AM29" s="17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22" t="s">
        <v>3</v>
      </c>
      <c r="BA29" s="1">
        <v>7</v>
      </c>
      <c r="BB29" s="1"/>
      <c r="BC29" s="1"/>
      <c r="BD29" s="5">
        <f>BD28+$BF$39</f>
        <v>140</v>
      </c>
      <c r="BE29" s="6">
        <f>BE28+$BF$39+$BF$40</f>
        <v>147.54983443527075</v>
      </c>
      <c r="BF29" s="7">
        <f>BF28+$BF$39-$BF$40</f>
        <v>132.45016556472925</v>
      </c>
      <c r="BG29" s="8">
        <v>225</v>
      </c>
      <c r="BH29" s="13"/>
      <c r="BI29" s="13"/>
      <c r="BJ29" s="2"/>
      <c r="BK29" s="2" t="s">
        <v>18</v>
      </c>
      <c r="BL29" s="3">
        <v>25</v>
      </c>
      <c r="BM29" s="3">
        <f>BM28+BL29</f>
        <v>143</v>
      </c>
      <c r="BN29" s="3">
        <f>BM29</f>
        <v>143</v>
      </c>
      <c r="BO29" s="3">
        <f t="shared" ref="BO29:BP29" si="2">BN29</f>
        <v>143</v>
      </c>
      <c r="BP29" s="3">
        <f t="shared" si="2"/>
        <v>143</v>
      </c>
      <c r="BQ29" s="8">
        <v>225</v>
      </c>
      <c r="BR29" s="13"/>
    </row>
    <row r="30" spans="1:70">
      <c r="A30" s="13"/>
      <c r="B30" s="29"/>
      <c r="C30" s="17">
        <v>8</v>
      </c>
      <c r="D30" s="10"/>
      <c r="E30" s="10"/>
      <c r="F30" s="11"/>
      <c r="G30" s="11"/>
      <c r="H30" s="11"/>
      <c r="I30" s="10"/>
      <c r="J30" s="13"/>
      <c r="K30" s="13"/>
      <c r="L30" s="29"/>
      <c r="M30" s="17">
        <v>8</v>
      </c>
      <c r="N30" s="10"/>
      <c r="O30" s="10"/>
      <c r="P30" s="11"/>
      <c r="Q30" s="11"/>
      <c r="R30" s="11"/>
      <c r="S30" s="10"/>
      <c r="T30" s="13"/>
      <c r="U30" s="13"/>
      <c r="V30" s="23"/>
      <c r="W30" s="1">
        <v>8</v>
      </c>
      <c r="X30" s="1"/>
      <c r="Y30" s="1"/>
      <c r="Z30" s="5">
        <f>Z29+$AB$39</f>
        <v>162</v>
      </c>
      <c r="AA30" s="11"/>
      <c r="AB30" s="11"/>
      <c r="AC30" s="10"/>
      <c r="AD30" s="13"/>
      <c r="AE30" s="13"/>
      <c r="AF30" s="23"/>
      <c r="AG30" s="1">
        <v>8</v>
      </c>
      <c r="AH30" s="1"/>
      <c r="AI30" s="1"/>
      <c r="AJ30" s="5">
        <f>AJ29+$AL$39</f>
        <v>162</v>
      </c>
      <c r="AK30" s="6">
        <f>AK29+$AL$39+$AL$40</f>
        <v>177.09966887054151</v>
      </c>
      <c r="AL30" s="7">
        <f>AL29+$AL$39-$AL$40</f>
        <v>146.90033112945849</v>
      </c>
      <c r="AM30" s="17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23"/>
      <c r="BA30" s="1">
        <v>8</v>
      </c>
      <c r="BB30" s="1"/>
      <c r="BC30" s="1"/>
      <c r="BD30" s="5">
        <f>BD29+$BF$39</f>
        <v>162</v>
      </c>
      <c r="BE30" s="6">
        <f>BE29+$BF$39+$BF$40</f>
        <v>177.09966887054151</v>
      </c>
      <c r="BF30" s="7">
        <f>BF29+$BF$39-$BF$40</f>
        <v>146.90033112945849</v>
      </c>
      <c r="BG30" s="8">
        <v>225</v>
      </c>
      <c r="BH30" s="13"/>
      <c r="BI30" s="13"/>
      <c r="BJ30" s="23" t="s">
        <v>3</v>
      </c>
      <c r="BK30" s="1">
        <v>8</v>
      </c>
      <c r="BL30" s="1"/>
      <c r="BM30" s="1"/>
      <c r="BN30" s="5">
        <f>BN29+$BP$39</f>
        <v>168.33333333333334</v>
      </c>
      <c r="BO30" s="6">
        <f>BO29+$BP$39+$BP$40</f>
        <v>172.84258308615625</v>
      </c>
      <c r="BP30" s="7">
        <f>BP29+$BP$39-$BP$40</f>
        <v>163.82408358051043</v>
      </c>
      <c r="BQ30" s="8">
        <v>225</v>
      </c>
      <c r="BR30" s="13"/>
    </row>
    <row r="31" spans="1:70">
      <c r="A31" s="13"/>
      <c r="B31" s="29"/>
      <c r="C31" s="17">
        <v>9</v>
      </c>
      <c r="D31" s="10"/>
      <c r="E31" s="10"/>
      <c r="F31" s="11"/>
      <c r="G31" s="11"/>
      <c r="H31" s="11"/>
      <c r="I31" s="10"/>
      <c r="J31" s="13"/>
      <c r="K31" s="13"/>
      <c r="L31" s="29"/>
      <c r="M31" s="17">
        <v>9</v>
      </c>
      <c r="N31" s="10"/>
      <c r="O31" s="10"/>
      <c r="P31" s="11"/>
      <c r="Q31" s="11"/>
      <c r="R31" s="11"/>
      <c r="S31" s="10"/>
      <c r="T31" s="13"/>
      <c r="U31" s="13"/>
      <c r="V31" s="23"/>
      <c r="W31" s="1">
        <v>9</v>
      </c>
      <c r="X31" s="1"/>
      <c r="Y31" s="1"/>
      <c r="Z31" s="5">
        <f>Z30+$AB$39</f>
        <v>184</v>
      </c>
      <c r="AA31" s="11"/>
      <c r="AB31" s="11"/>
      <c r="AC31" s="10"/>
      <c r="AD31" s="13"/>
      <c r="AE31" s="13"/>
      <c r="AF31" s="23"/>
      <c r="AG31" s="1">
        <v>9</v>
      </c>
      <c r="AH31" s="1"/>
      <c r="AI31" s="1"/>
      <c r="AJ31" s="5">
        <f>AJ30+$AL$39</f>
        <v>184</v>
      </c>
      <c r="AK31" s="6">
        <f>AK30+$AL$39+$AL$40</f>
        <v>206.64950330581226</v>
      </c>
      <c r="AL31" s="7">
        <f>AL30+$AL$39-$AL$40</f>
        <v>161.35049669418774</v>
      </c>
      <c r="AM31" s="17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23"/>
      <c r="BA31" s="1">
        <v>9</v>
      </c>
      <c r="BB31" s="1"/>
      <c r="BC31" s="1"/>
      <c r="BD31" s="5">
        <f>BD30+$BF$39</f>
        <v>184</v>
      </c>
      <c r="BE31" s="6">
        <f>BE30+$BF$39+$BF$40</f>
        <v>206.64950330581226</v>
      </c>
      <c r="BF31" s="7">
        <f>BF30+$BF$39-$BF$40</f>
        <v>161.35049669418774</v>
      </c>
      <c r="BG31" s="8">
        <v>225</v>
      </c>
      <c r="BH31" s="13"/>
      <c r="BI31" s="13"/>
      <c r="BJ31" s="23"/>
      <c r="BK31" s="1">
        <v>9</v>
      </c>
      <c r="BL31" s="1"/>
      <c r="BM31" s="1"/>
      <c r="BN31" s="5">
        <f t="shared" ref="BN31:BN37" si="3">BN30+$BP$39</f>
        <v>193.66666666666669</v>
      </c>
      <c r="BO31" s="6">
        <f t="shared" ref="BO31:BO37" si="4">BO30+$BP$39+$BP$40</f>
        <v>202.68516617231251</v>
      </c>
      <c r="BP31" s="7">
        <f t="shared" ref="BP31:BP37" si="5">BP30+$BP$39-$BP$40</f>
        <v>184.64816716102087</v>
      </c>
      <c r="BQ31" s="8">
        <v>225</v>
      </c>
      <c r="BR31" s="13"/>
    </row>
    <row r="32" spans="1:70">
      <c r="A32" s="13"/>
      <c r="B32" s="29"/>
      <c r="C32" s="17">
        <v>10</v>
      </c>
      <c r="D32" s="10"/>
      <c r="E32" s="10"/>
      <c r="F32" s="11"/>
      <c r="G32" s="11"/>
      <c r="H32" s="11"/>
      <c r="I32" s="10"/>
      <c r="J32" s="13"/>
      <c r="K32" s="13"/>
      <c r="L32" s="29"/>
      <c r="M32" s="17">
        <v>10</v>
      </c>
      <c r="N32" s="10"/>
      <c r="O32" s="10"/>
      <c r="P32" s="11"/>
      <c r="Q32" s="11"/>
      <c r="R32" s="11"/>
      <c r="S32" s="10"/>
      <c r="T32" s="13"/>
      <c r="U32" s="13"/>
      <c r="V32" s="23"/>
      <c r="W32" s="1">
        <v>10</v>
      </c>
      <c r="X32" s="1"/>
      <c r="Y32" s="1"/>
      <c r="Z32" s="5">
        <f>Z31+$AB$39</f>
        <v>206</v>
      </c>
      <c r="AA32" s="11"/>
      <c r="AB32" s="11"/>
      <c r="AC32" s="10"/>
      <c r="AD32" s="13"/>
      <c r="AE32" s="13"/>
      <c r="AF32" s="23"/>
      <c r="AG32" s="1">
        <v>10</v>
      </c>
      <c r="AH32" s="1"/>
      <c r="AI32" s="1"/>
      <c r="AJ32" s="5">
        <f>AJ31+$AL$39</f>
        <v>206</v>
      </c>
      <c r="AK32" s="6">
        <f>AK31+$AL$39+$AL$40</f>
        <v>236.19933774108301</v>
      </c>
      <c r="AL32" s="7">
        <f>AL31+$AL$39-$AL$40</f>
        <v>175.80066225891699</v>
      </c>
      <c r="AM32" s="17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23"/>
      <c r="BA32" s="1">
        <v>10</v>
      </c>
      <c r="BB32" s="1"/>
      <c r="BC32" s="1"/>
      <c r="BD32" s="5">
        <f>BD31+$BF$39</f>
        <v>206</v>
      </c>
      <c r="BE32" s="6">
        <f>BE31+$BF$39+$BF$40</f>
        <v>236.19933774108301</v>
      </c>
      <c r="BF32" s="7">
        <f>BF31+$BF$39-$BF$40</f>
        <v>175.80066225891699</v>
      </c>
      <c r="BG32" s="8">
        <v>225</v>
      </c>
      <c r="BH32" s="13"/>
      <c r="BI32" s="13"/>
      <c r="BJ32" s="23"/>
      <c r="BK32" s="1">
        <v>10</v>
      </c>
      <c r="BL32" s="1"/>
      <c r="BM32" s="1"/>
      <c r="BN32" s="5">
        <f t="shared" si="3"/>
        <v>219.00000000000003</v>
      </c>
      <c r="BO32" s="6">
        <f t="shared" si="4"/>
        <v>232.52774925846876</v>
      </c>
      <c r="BP32" s="7">
        <f t="shared" si="5"/>
        <v>205.4722507415313</v>
      </c>
      <c r="BQ32" s="8">
        <v>225</v>
      </c>
      <c r="BR32" s="13"/>
    </row>
    <row r="33" spans="1:70">
      <c r="A33" s="13"/>
      <c r="B33" s="29"/>
      <c r="C33" s="17">
        <v>11</v>
      </c>
      <c r="D33" s="10"/>
      <c r="E33" s="10"/>
      <c r="F33" s="11"/>
      <c r="G33" s="11"/>
      <c r="H33" s="11"/>
      <c r="I33" s="10"/>
      <c r="J33" s="13"/>
      <c r="K33" s="13"/>
      <c r="L33" s="29"/>
      <c r="M33" s="17">
        <v>11</v>
      </c>
      <c r="N33" s="10"/>
      <c r="O33" s="10"/>
      <c r="P33" s="11"/>
      <c r="Q33" s="11"/>
      <c r="R33" s="11"/>
      <c r="S33" s="10"/>
      <c r="T33" s="13"/>
      <c r="U33" s="13"/>
      <c r="V33" s="23"/>
      <c r="W33" s="1">
        <v>11</v>
      </c>
      <c r="X33" s="1"/>
      <c r="Y33" s="1"/>
      <c r="Z33" s="5">
        <f>Z32+$AB$39</f>
        <v>228</v>
      </c>
      <c r="AA33" s="11"/>
      <c r="AB33" s="11"/>
      <c r="AC33" s="10"/>
      <c r="AD33" s="13"/>
      <c r="AE33" s="13"/>
      <c r="AF33" s="23"/>
      <c r="AG33" s="1">
        <v>11</v>
      </c>
      <c r="AH33" s="1"/>
      <c r="AI33" s="1"/>
      <c r="AJ33" s="5">
        <f>AJ32+$AL$39</f>
        <v>228</v>
      </c>
      <c r="AK33" s="6">
        <f>AK32+$AL$39+$AL$40</f>
        <v>265.74917217635374</v>
      </c>
      <c r="AL33" s="7">
        <f>AL32+$AL$39-$AL$40</f>
        <v>190.25082782364623</v>
      </c>
      <c r="AM33" s="17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23"/>
      <c r="BA33" s="1">
        <v>11</v>
      </c>
      <c r="BB33" s="1"/>
      <c r="BC33" s="1"/>
      <c r="BD33" s="5">
        <f>BD32+$BF$39</f>
        <v>228</v>
      </c>
      <c r="BE33" s="6">
        <f>BE32+$BF$39+$BF$40</f>
        <v>265.74917217635374</v>
      </c>
      <c r="BF33" s="7">
        <f>BF32+$BF$39-$BF$40</f>
        <v>190.25082782364623</v>
      </c>
      <c r="BG33" s="8">
        <v>225</v>
      </c>
      <c r="BH33" s="13"/>
      <c r="BI33" s="13"/>
      <c r="BJ33" s="23"/>
      <c r="BK33" s="1">
        <v>11</v>
      </c>
      <c r="BL33" s="1"/>
      <c r="BM33" s="1"/>
      <c r="BN33" s="5">
        <f t="shared" si="3"/>
        <v>244.33333333333337</v>
      </c>
      <c r="BO33" s="6">
        <f t="shared" si="4"/>
        <v>262.37033234462496</v>
      </c>
      <c r="BP33" s="7">
        <f t="shared" si="5"/>
        <v>226.29633432204173</v>
      </c>
      <c r="BQ33" s="8">
        <v>225</v>
      </c>
      <c r="BR33" s="13"/>
    </row>
    <row r="34" spans="1:70">
      <c r="A34" s="13"/>
      <c r="B34" s="29"/>
      <c r="C34" s="17">
        <v>12</v>
      </c>
      <c r="D34" s="10"/>
      <c r="E34" s="10"/>
      <c r="F34" s="11"/>
      <c r="G34" s="11"/>
      <c r="H34" s="11"/>
      <c r="I34" s="10"/>
      <c r="J34" s="13"/>
      <c r="K34" s="13"/>
      <c r="L34" s="29"/>
      <c r="M34" s="17">
        <v>12</v>
      </c>
      <c r="N34" s="10"/>
      <c r="O34" s="10"/>
      <c r="P34" s="11"/>
      <c r="Q34" s="11"/>
      <c r="R34" s="11"/>
      <c r="S34" s="10"/>
      <c r="T34" s="13"/>
      <c r="U34" s="13"/>
      <c r="V34" s="23"/>
      <c r="W34" s="1">
        <v>12</v>
      </c>
      <c r="X34" s="1"/>
      <c r="Y34" s="1"/>
      <c r="Z34" s="5">
        <f>Z33+$AB$39</f>
        <v>250</v>
      </c>
      <c r="AA34" s="11"/>
      <c r="AB34" s="11"/>
      <c r="AC34" s="10"/>
      <c r="AD34" s="13"/>
      <c r="AE34" s="13"/>
      <c r="AF34" s="23"/>
      <c r="AG34" s="1">
        <v>12</v>
      </c>
      <c r="AH34" s="1"/>
      <c r="AI34" s="1"/>
      <c r="AJ34" s="5">
        <f>AJ33+$AL$39</f>
        <v>250</v>
      </c>
      <c r="AK34" s="6">
        <f>AK33+$AL$39+$AL$40</f>
        <v>295.29900661162446</v>
      </c>
      <c r="AL34" s="7">
        <f>AL33+$AL$39-$AL$40</f>
        <v>204.70099338837548</v>
      </c>
      <c r="AM34" s="17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23"/>
      <c r="BA34" s="1">
        <v>12</v>
      </c>
      <c r="BB34" s="1"/>
      <c r="BC34" s="1"/>
      <c r="BD34" s="5">
        <f>BD33+$BF$39</f>
        <v>250</v>
      </c>
      <c r="BE34" s="6">
        <f>BE33+$BF$39+$BF$40</f>
        <v>295.29900661162446</v>
      </c>
      <c r="BF34" s="7">
        <f>BF33+$BF$39-$BF$40</f>
        <v>204.70099338837548</v>
      </c>
      <c r="BG34" s="8">
        <v>225</v>
      </c>
      <c r="BH34" s="13"/>
      <c r="BI34" s="13"/>
      <c r="BJ34" s="23"/>
      <c r="BK34" s="1">
        <v>12</v>
      </c>
      <c r="BL34" s="1"/>
      <c r="BM34" s="1"/>
      <c r="BN34" s="5">
        <f t="shared" si="3"/>
        <v>269.66666666666669</v>
      </c>
      <c r="BO34" s="6">
        <f t="shared" si="4"/>
        <v>292.21291543078115</v>
      </c>
      <c r="BP34" s="7">
        <f t="shared" si="5"/>
        <v>247.12041790255216</v>
      </c>
      <c r="BQ34" s="8">
        <v>225</v>
      </c>
      <c r="BR34" s="13"/>
    </row>
    <row r="35" spans="1:70">
      <c r="A35" s="13"/>
      <c r="B35" s="29"/>
      <c r="C35" s="17">
        <v>13</v>
      </c>
      <c r="D35" s="10"/>
      <c r="E35" s="10"/>
      <c r="F35" s="11"/>
      <c r="G35" s="11"/>
      <c r="H35" s="11"/>
      <c r="I35" s="10"/>
      <c r="J35" s="13"/>
      <c r="K35" s="13"/>
      <c r="L35" s="29"/>
      <c r="M35" s="17">
        <v>13</v>
      </c>
      <c r="N35" s="10"/>
      <c r="O35" s="10"/>
      <c r="P35" s="11"/>
      <c r="Q35" s="11"/>
      <c r="R35" s="11"/>
      <c r="S35" s="10"/>
      <c r="T35" s="13"/>
      <c r="U35" s="13"/>
      <c r="V35" s="23"/>
      <c r="W35" s="1">
        <v>13</v>
      </c>
      <c r="X35" s="1"/>
      <c r="Y35" s="1"/>
      <c r="Z35" s="5">
        <f>Z34+$AB$39</f>
        <v>272</v>
      </c>
      <c r="AA35" s="11"/>
      <c r="AB35" s="11"/>
      <c r="AC35" s="10"/>
      <c r="AD35" s="13"/>
      <c r="AE35" s="13"/>
      <c r="AF35" s="23"/>
      <c r="AG35" s="1">
        <v>13</v>
      </c>
      <c r="AH35" s="1"/>
      <c r="AI35" s="1"/>
      <c r="AJ35" s="5">
        <f>AJ34+$AL$39</f>
        <v>272</v>
      </c>
      <c r="AK35" s="6">
        <f>AK34+$AL$39+$AL$40</f>
        <v>324.84884104689519</v>
      </c>
      <c r="AL35" s="7">
        <f>AL34+$AL$39-$AL$40</f>
        <v>219.15115895310473</v>
      </c>
      <c r="AM35" s="17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23"/>
      <c r="BA35" s="1">
        <v>13</v>
      </c>
      <c r="BB35" s="1"/>
      <c r="BC35" s="1"/>
      <c r="BD35" s="5">
        <f>BD34+$BF$39</f>
        <v>272</v>
      </c>
      <c r="BE35" s="6">
        <f>BE34+$BF$39+$BF$40</f>
        <v>324.84884104689519</v>
      </c>
      <c r="BF35" s="7">
        <f>BF34+$BF$39-$BF$40</f>
        <v>219.15115895310473</v>
      </c>
      <c r="BG35" s="8">
        <v>225</v>
      </c>
      <c r="BH35" s="13"/>
      <c r="BI35" s="13"/>
      <c r="BJ35" s="23"/>
      <c r="BK35" s="1">
        <v>13</v>
      </c>
      <c r="BL35" s="1"/>
      <c r="BM35" s="1"/>
      <c r="BN35" s="5">
        <f t="shared" si="3"/>
        <v>295</v>
      </c>
      <c r="BO35" s="6">
        <f t="shared" si="4"/>
        <v>322.05549851693735</v>
      </c>
      <c r="BP35" s="7">
        <f t="shared" si="5"/>
        <v>267.9445014830626</v>
      </c>
      <c r="BQ35" s="8">
        <v>225</v>
      </c>
      <c r="BR35" s="13"/>
    </row>
    <row r="36" spans="1:70">
      <c r="A36" s="13"/>
      <c r="B36" s="29"/>
      <c r="C36" s="17">
        <v>14</v>
      </c>
      <c r="D36" s="10"/>
      <c r="E36" s="10"/>
      <c r="F36" s="11"/>
      <c r="G36" s="11"/>
      <c r="H36" s="11"/>
      <c r="I36" s="10"/>
      <c r="J36" s="13"/>
      <c r="K36" s="13"/>
      <c r="L36" s="29"/>
      <c r="M36" s="17">
        <v>14</v>
      </c>
      <c r="N36" s="10"/>
      <c r="O36" s="10"/>
      <c r="P36" s="11"/>
      <c r="Q36" s="11"/>
      <c r="R36" s="11"/>
      <c r="S36" s="10"/>
      <c r="T36" s="13"/>
      <c r="U36" s="13"/>
      <c r="V36" s="23"/>
      <c r="W36" s="1">
        <v>14</v>
      </c>
      <c r="X36" s="1"/>
      <c r="Y36" s="1"/>
      <c r="Z36" s="5">
        <f>Z35+$AB$39</f>
        <v>294</v>
      </c>
      <c r="AA36" s="11"/>
      <c r="AB36" s="11"/>
      <c r="AC36" s="10"/>
      <c r="AD36" s="13"/>
      <c r="AE36" s="13"/>
      <c r="AF36" s="23"/>
      <c r="AG36" s="1">
        <v>14</v>
      </c>
      <c r="AH36" s="1"/>
      <c r="AI36" s="1"/>
      <c r="AJ36" s="5">
        <f>AJ35+$AL$39</f>
        <v>294</v>
      </c>
      <c r="AK36" s="6">
        <f>AK35+$AL$39+$AL$40</f>
        <v>354.39867548216591</v>
      </c>
      <c r="AL36" s="7">
        <f>AL35+$AL$39-$AL$40</f>
        <v>233.60132451783397</v>
      </c>
      <c r="AM36" s="17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23"/>
      <c r="BA36" s="1">
        <v>14</v>
      </c>
      <c r="BB36" s="1"/>
      <c r="BC36" s="1"/>
      <c r="BD36" s="5">
        <f>BD35+$BF$39</f>
        <v>294</v>
      </c>
      <c r="BE36" s="6">
        <f>BE35+$BF$39+$BF$40</f>
        <v>354.39867548216591</v>
      </c>
      <c r="BF36" s="7">
        <f>BF35+$BF$39-$BF$40</f>
        <v>233.60132451783397</v>
      </c>
      <c r="BG36" s="8">
        <v>225</v>
      </c>
      <c r="BH36" s="13"/>
      <c r="BI36" s="13"/>
      <c r="BJ36" s="23"/>
      <c r="BK36" s="1">
        <v>14</v>
      </c>
      <c r="BL36" s="1"/>
      <c r="BM36" s="1"/>
      <c r="BN36" s="5">
        <f t="shared" si="3"/>
        <v>320.33333333333331</v>
      </c>
      <c r="BO36" s="6">
        <f t="shared" si="4"/>
        <v>351.89808160309354</v>
      </c>
      <c r="BP36" s="7">
        <f t="shared" si="5"/>
        <v>288.76858506357303</v>
      </c>
      <c r="BQ36" s="8">
        <v>225</v>
      </c>
      <c r="BR36" s="13"/>
    </row>
    <row r="37" spans="1:70">
      <c r="A37" s="13"/>
      <c r="B37" s="30"/>
      <c r="C37" s="17">
        <v>15</v>
      </c>
      <c r="D37" s="10"/>
      <c r="E37" s="10"/>
      <c r="F37" s="11"/>
      <c r="G37" s="11"/>
      <c r="H37" s="11"/>
      <c r="I37" s="10"/>
      <c r="J37" s="13"/>
      <c r="K37" s="13"/>
      <c r="L37" s="30"/>
      <c r="M37" s="17">
        <v>15</v>
      </c>
      <c r="N37" s="10"/>
      <c r="O37" s="10"/>
      <c r="P37" s="11"/>
      <c r="Q37" s="11"/>
      <c r="R37" s="11"/>
      <c r="S37" s="10"/>
      <c r="T37" s="13"/>
      <c r="U37" s="13"/>
      <c r="V37" s="24"/>
      <c r="W37" s="1">
        <v>15</v>
      </c>
      <c r="X37" s="1"/>
      <c r="Y37" s="1"/>
      <c r="Z37" s="5">
        <f>Z36+$AB$39</f>
        <v>316</v>
      </c>
      <c r="AA37" s="11"/>
      <c r="AB37" s="11"/>
      <c r="AC37" s="10"/>
      <c r="AD37" s="13"/>
      <c r="AE37" s="13"/>
      <c r="AF37" s="24"/>
      <c r="AG37" s="1">
        <v>15</v>
      </c>
      <c r="AH37" s="1"/>
      <c r="AI37" s="1"/>
      <c r="AJ37" s="5">
        <f>AJ36+$AL$39</f>
        <v>316</v>
      </c>
      <c r="AK37" s="6">
        <f>AK36+$AL$39+$AL$40</f>
        <v>383.94850991743664</v>
      </c>
      <c r="AL37" s="7">
        <f>AL36+$AL$39-$AL$40</f>
        <v>248.05149008256322</v>
      </c>
      <c r="AM37" s="17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24"/>
      <c r="BA37" s="1">
        <v>15</v>
      </c>
      <c r="BB37" s="1"/>
      <c r="BC37" s="1"/>
      <c r="BD37" s="5">
        <f>BD36+$BF$39</f>
        <v>316</v>
      </c>
      <c r="BE37" s="6">
        <f>BE36+$BF$39+$BF$40</f>
        <v>383.94850991743664</v>
      </c>
      <c r="BF37" s="7">
        <f>BF36+$BF$39-$BF$40</f>
        <v>248.05149008256322</v>
      </c>
      <c r="BG37" s="8">
        <v>225</v>
      </c>
      <c r="BH37" s="13"/>
      <c r="BI37" s="13"/>
      <c r="BJ37" s="24"/>
      <c r="BK37" s="1">
        <v>15</v>
      </c>
      <c r="BL37" s="1"/>
      <c r="BM37" s="1"/>
      <c r="BN37" s="5">
        <f t="shared" si="3"/>
        <v>345.66666666666663</v>
      </c>
      <c r="BO37" s="6">
        <f t="shared" si="4"/>
        <v>381.74066468924974</v>
      </c>
      <c r="BP37" s="7">
        <f t="shared" si="5"/>
        <v>309.59266864408346</v>
      </c>
      <c r="BQ37" s="8">
        <v>225</v>
      </c>
      <c r="BR37" s="13"/>
    </row>
    <row r="38" spans="1:70" s="13" customFormat="1"/>
    <row r="39" spans="1:70" ht="15" customHeight="1">
      <c r="A39" s="13"/>
      <c r="B39" s="13"/>
      <c r="C39" s="13"/>
      <c r="D39" s="19" t="s">
        <v>8</v>
      </c>
      <c r="E39" s="20"/>
      <c r="F39" s="20"/>
      <c r="G39" s="21"/>
      <c r="H39" s="15"/>
      <c r="I39" s="13"/>
      <c r="J39" s="13"/>
      <c r="K39" s="13"/>
      <c r="L39" s="13"/>
      <c r="M39" s="13"/>
      <c r="N39" s="19" t="s">
        <v>8</v>
      </c>
      <c r="O39" s="20"/>
      <c r="P39" s="20"/>
      <c r="Q39" s="21"/>
      <c r="R39" s="15"/>
      <c r="S39" s="13"/>
      <c r="T39" s="13"/>
      <c r="U39" s="13"/>
      <c r="V39" s="13"/>
      <c r="W39" s="13"/>
      <c r="X39" s="31" t="s">
        <v>8</v>
      </c>
      <c r="Y39" s="32"/>
      <c r="Z39" s="32"/>
      <c r="AA39" s="33"/>
      <c r="AB39" s="34">
        <f>AVERAGE(X26:X28)</f>
        <v>22</v>
      </c>
      <c r="AC39" s="13"/>
      <c r="AD39" s="13"/>
      <c r="AE39" s="13"/>
      <c r="AF39" s="13"/>
      <c r="AG39" s="13"/>
      <c r="AH39" s="31" t="s">
        <v>8</v>
      </c>
      <c r="AI39" s="32"/>
      <c r="AJ39" s="32"/>
      <c r="AK39" s="33"/>
      <c r="AL39" s="34">
        <f>AVERAGE(AH26:AH28)</f>
        <v>22</v>
      </c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31" t="s">
        <v>8</v>
      </c>
      <c r="BC39" s="32"/>
      <c r="BD39" s="32"/>
      <c r="BE39" s="33"/>
      <c r="BF39" s="34">
        <f>AVERAGE(BB26:BB28)</f>
        <v>22</v>
      </c>
      <c r="BG39" s="13"/>
      <c r="BH39" s="13"/>
      <c r="BI39" s="13"/>
      <c r="BJ39" s="13"/>
      <c r="BK39" s="13"/>
      <c r="BL39" s="31" t="s">
        <v>8</v>
      </c>
      <c r="BM39" s="32"/>
      <c r="BN39" s="32"/>
      <c r="BO39" s="33"/>
      <c r="BP39" s="34">
        <f>AVERAGE(BL27:BL29)</f>
        <v>25.333333333333332</v>
      </c>
      <c r="BQ39" s="13"/>
      <c r="BR39" s="13"/>
    </row>
    <row r="40" spans="1:70" ht="15" customHeight="1">
      <c r="A40" s="13"/>
      <c r="B40" s="13"/>
      <c r="C40" s="13"/>
      <c r="D40" s="19" t="s">
        <v>9</v>
      </c>
      <c r="E40" s="20"/>
      <c r="F40" s="20"/>
      <c r="G40" s="21"/>
      <c r="H40" s="12"/>
      <c r="I40" s="13"/>
      <c r="J40" s="13"/>
      <c r="K40" s="13"/>
      <c r="L40" s="13"/>
      <c r="M40" s="13"/>
      <c r="N40" s="19" t="s">
        <v>9</v>
      </c>
      <c r="O40" s="20"/>
      <c r="P40" s="20"/>
      <c r="Q40" s="21"/>
      <c r="R40" s="12"/>
      <c r="S40" s="13"/>
      <c r="T40" s="13"/>
      <c r="U40" s="13"/>
      <c r="V40" s="13"/>
      <c r="W40" s="13"/>
      <c r="X40" s="19" t="s">
        <v>9</v>
      </c>
      <c r="Y40" s="20"/>
      <c r="Z40" s="20"/>
      <c r="AA40" s="21"/>
      <c r="AB40" s="12"/>
      <c r="AC40" s="13"/>
      <c r="AD40" s="13"/>
      <c r="AE40" s="13"/>
      <c r="AF40" s="13"/>
      <c r="AG40" s="13"/>
      <c r="AH40" s="35" t="s">
        <v>9</v>
      </c>
      <c r="AI40" s="36"/>
      <c r="AJ40" s="36"/>
      <c r="AK40" s="37"/>
      <c r="AL40" s="38">
        <f>STDEV(AH26:AH28)</f>
        <v>7.5498344352707498</v>
      </c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35" t="s">
        <v>9</v>
      </c>
      <c r="BC40" s="36"/>
      <c r="BD40" s="36"/>
      <c r="BE40" s="37"/>
      <c r="BF40" s="38">
        <f>STDEV(BB26:BB28)</f>
        <v>7.5498344352707498</v>
      </c>
      <c r="BG40" s="13"/>
      <c r="BH40" s="13"/>
      <c r="BI40" s="13"/>
      <c r="BJ40" s="13"/>
      <c r="BK40" s="13"/>
      <c r="BL40" s="35" t="s">
        <v>9</v>
      </c>
      <c r="BM40" s="36"/>
      <c r="BN40" s="36"/>
      <c r="BO40" s="37"/>
      <c r="BP40" s="38">
        <f>STDEV(BL27:BL29)</f>
        <v>4.5092497528228987</v>
      </c>
      <c r="BQ40" s="13"/>
      <c r="BR40" s="13"/>
    </row>
    <row r="41" spans="1:70" s="13" customFormat="1"/>
    <row r="42" spans="1:70" s="41" customFormat="1">
      <c r="B42" s="40" t="s">
        <v>14</v>
      </c>
      <c r="C42" s="40"/>
      <c r="D42" s="40"/>
      <c r="E42" s="40"/>
      <c r="F42" s="40"/>
      <c r="G42" s="40"/>
      <c r="H42" s="40"/>
      <c r="I42" s="40"/>
      <c r="L42" s="40" t="s">
        <v>13</v>
      </c>
      <c r="M42" s="40"/>
      <c r="N42" s="40"/>
      <c r="O42" s="40"/>
      <c r="P42" s="40"/>
      <c r="Q42" s="40"/>
      <c r="R42" s="40"/>
      <c r="S42" s="40"/>
      <c r="V42" s="39" t="s">
        <v>12</v>
      </c>
      <c r="W42" s="39"/>
      <c r="X42" s="39"/>
      <c r="Y42" s="39"/>
      <c r="Z42" s="39"/>
      <c r="AA42" s="39"/>
      <c r="AB42" s="39"/>
      <c r="AC42" s="39"/>
      <c r="AF42" s="39" t="s">
        <v>15</v>
      </c>
      <c r="AG42" s="39"/>
      <c r="AH42" s="39"/>
      <c r="AI42" s="39"/>
      <c r="AJ42" s="39"/>
      <c r="AK42" s="39"/>
      <c r="AL42" s="39"/>
      <c r="AM42" s="39"/>
      <c r="AZ42" s="39" t="s">
        <v>17</v>
      </c>
      <c r="BA42" s="39"/>
      <c r="BB42" s="39"/>
      <c r="BC42" s="39"/>
      <c r="BD42" s="39"/>
      <c r="BE42" s="39"/>
      <c r="BF42" s="39"/>
      <c r="BG42" s="39"/>
      <c r="BJ42" s="39" t="s">
        <v>19</v>
      </c>
      <c r="BK42" s="39"/>
      <c r="BL42" s="39"/>
      <c r="BM42" s="39"/>
      <c r="BN42" s="39"/>
      <c r="BO42" s="39"/>
      <c r="BP42" s="39"/>
      <c r="BQ42" s="39"/>
    </row>
    <row r="43" spans="1:70" s="18" customFormat="1"/>
  </sheetData>
  <mergeCells count="31">
    <mergeCell ref="AZ42:BG42"/>
    <mergeCell ref="BL39:BO39"/>
    <mergeCell ref="BL40:BO40"/>
    <mergeCell ref="BJ42:BQ42"/>
    <mergeCell ref="BJ23:BJ28"/>
    <mergeCell ref="BJ30:BJ37"/>
    <mergeCell ref="B42:I42"/>
    <mergeCell ref="L42:S42"/>
    <mergeCell ref="V42:AC42"/>
    <mergeCell ref="AF42:AM42"/>
    <mergeCell ref="AP22:AW22"/>
    <mergeCell ref="D39:G39"/>
    <mergeCell ref="D40:G40"/>
    <mergeCell ref="L23:L27"/>
    <mergeCell ref="L29:L37"/>
    <mergeCell ref="N39:Q39"/>
    <mergeCell ref="N40:Q40"/>
    <mergeCell ref="AH40:AK40"/>
    <mergeCell ref="BB40:BE40"/>
    <mergeCell ref="X40:AA40"/>
    <mergeCell ref="B23:B27"/>
    <mergeCell ref="B29:B37"/>
    <mergeCell ref="AZ29:AZ37"/>
    <mergeCell ref="BB39:BE39"/>
    <mergeCell ref="AF23:AF27"/>
    <mergeCell ref="AF29:AF37"/>
    <mergeCell ref="AH39:AK39"/>
    <mergeCell ref="AZ23:AZ27"/>
    <mergeCell ref="V23:V27"/>
    <mergeCell ref="V29:V37"/>
    <mergeCell ref="X39:AA39"/>
  </mergeCells>
  <phoneticPr fontId="3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2015-03-02T00:30:19Z</cp:lastPrinted>
  <dcterms:created xsi:type="dcterms:W3CDTF">2015-02-18T14:36:28Z</dcterms:created>
  <dcterms:modified xsi:type="dcterms:W3CDTF">2015-03-02T00:38:55Z</dcterms:modified>
</cp:coreProperties>
</file>